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5495" windowHeight="14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B4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74086 головной</t>
        </r>
      </text>
    </comment>
    <comment ref="G30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12 П-700 * 7 т + 192 9М330 * 0.165 т + 256 9М311 * 0.057 (с КТ) + 100 т (снаряды АК-630) + 120 бомб 111СГ * 0.25 т = 260 т</t>
        </r>
      </text>
    </comment>
    <comment ref="H30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12 П-700 * 7 т = 84 т, 198 9М330 * 0.165 т = 33 т, 256 9М311 * 0.057 (с КТ) = 14.6 т, 40 т снарядов АК-630, 120 бомб 111СГ * 0.25 т = 30 т, итого 201,6 т</t>
        </r>
      </text>
    </comment>
    <comment ref="W6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Complement - экипаж и снабжение</t>
        </r>
      </text>
    </comment>
    <comment ref="X6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Complement - экипаж и снабжение</t>
        </r>
      </text>
    </comment>
    <comment ref="Y6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Complement - экипаж и снабжение</t>
        </r>
      </text>
    </comment>
    <comment ref="Z6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Complement - экипаж и снабжение</t>
        </r>
      </text>
    </comment>
    <comment ref="A111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Beam</t>
        </r>
      </text>
    </comment>
    <comment ref="A116" authorId="0">
      <text>
        <r>
          <rPr>
            <sz val="9"/>
            <rFont val="Tahoma"/>
            <family val="0"/>
          </rPr>
          <t xml:space="preserve">Depth
</t>
        </r>
      </text>
    </comment>
    <comment ref="A113" authorId="0">
      <text>
        <r>
          <rPr>
            <sz val="9"/>
            <rFont val="Tahoma"/>
            <family val="0"/>
          </rPr>
          <t>Draft</t>
        </r>
      </text>
    </comment>
    <comment ref="W1" authorId="0">
      <text>
        <r>
          <rPr>
            <sz val="9"/>
            <rFont val="Tahoma"/>
            <family val="0"/>
          </rPr>
          <t>альтернатива авианосцу "Энтерпрайз"</t>
        </r>
      </text>
    </comment>
    <comment ref="X1" authorId="0">
      <text>
        <r>
          <rPr>
            <sz val="9"/>
            <rFont val="Tahoma"/>
            <family val="2"/>
          </rPr>
          <t>альтернатива авианосцу "Энтерпрайз"</t>
        </r>
      </text>
    </comment>
    <comment ref="Y1" authorId="0">
      <text>
        <r>
          <rPr>
            <sz val="9"/>
            <rFont val="Tahoma"/>
            <family val="2"/>
          </rPr>
          <t>альтернатива авианосцу "Энтерпрайз"</t>
        </r>
      </text>
    </comment>
    <comment ref="Z1" authorId="0">
      <text>
        <r>
          <rPr>
            <sz val="9"/>
            <rFont val="Tahoma"/>
            <family val="2"/>
          </rPr>
          <t>альтернатива авианосцу "Энтерпрайз"</t>
        </r>
      </text>
    </comment>
    <comment ref="Q36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3000 куб.м</t>
        </r>
      </text>
    </comment>
    <comment ref="Q35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4900 куб.м</t>
        </r>
      </text>
    </comment>
    <comment ref="Q71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вес 2 х 19 тонн</t>
        </r>
      </text>
    </comment>
    <comment ref="AH71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вес винта 2 х 16 тонн
</t>
        </r>
      </text>
    </comment>
    <comment ref="AC12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$13.5 млрд</t>
        </r>
      </text>
    </comment>
    <comment ref="AB12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George HW Bush- $6.26 млрд</t>
        </r>
      </text>
    </comment>
    <comment ref="AG12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490 млн.</t>
        </r>
      </text>
    </comment>
    <comment ref="AA71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расчетный вес винтов 70 тонн</t>
        </r>
      </text>
    </comment>
    <comment ref="AA63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406 тонн по документам</t>
        </r>
      </text>
    </comment>
    <comment ref="E125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6200 кв.м</t>
        </r>
      </text>
    </comment>
    <comment ref="D125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5600 кв.м</t>
        </r>
      </text>
    </comment>
    <comment ref="E49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удельный вес 1.72 кг/л.с. - Павлов</t>
        </r>
      </text>
    </comment>
    <comment ref="E50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4 х 15.3 т, диаметр 4.2 м, 295 об/мин Павлов</t>
        </r>
      </text>
    </comment>
    <comment ref="E5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спусковвая масса 19000 т</t>
        </r>
      </text>
    </comment>
    <comment ref="C126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1240 кв.м</t>
        </r>
      </text>
    </comment>
    <comment ref="C125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2200 кв.м</t>
        </r>
      </text>
    </comment>
    <comment ref="C41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9600 т по проекту 1961 года. 9830 т с учетом баласта ГАС</t>
        </r>
      </text>
    </comment>
    <comment ref="C32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экипаж и провизия</t>
        </r>
      </text>
    </comment>
    <comment ref="C35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30 торпед АТ-1, 40 250 кг противолодочных бомб ПЛАБ-250-120, 150 ориентирных авиабомб, 504 РГАБ "Чинара", 300 буёв "Поплавок".
8 ядерных глубинных бомб мощьностью по 80 кт.</t>
        </r>
      </text>
    </comment>
    <comment ref="C94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82Р, калибр 540 мм, вес 1800 кг, радиус поражения 1500 м</t>
        </r>
      </text>
    </comment>
    <comment ref="C95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РГБ-60, вес 119.5 кг</t>
        </r>
      </text>
    </comment>
    <comment ref="C9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вес ракеты 1800 кг</t>
        </r>
      </text>
    </comment>
    <comment ref="C27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по результатам испытаний. 
Наибольший - 3339 т</t>
        </r>
      </text>
    </comment>
    <comment ref="D116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от киля до клотика
</t>
        </r>
      </text>
    </comment>
    <comment ref="D132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до 24 ЛА плотно, 30 - предельно</t>
        </r>
      </text>
    </comment>
    <comment ref="D35" authorId="0">
      <text>
        <r>
          <rPr>
            <sz val="9"/>
            <rFont val="Tahoma"/>
            <family val="0"/>
          </rPr>
          <t>Самолетный вариант:
18 атомных бомб РН-28, 143 Х-23, 176 Р-3С, 4800 НУРС С-5, 30 зажигательных баков 3Б-500, 20 кассет РБК-250 (ПТАБ-2.5)
Вертолетный вариант:
30 торпед АТ-1, 40 бомб ПЛАБ-250-120, 504 буя РГБ-НМ, 300 радиобуев "Поплавок", 300 ориентирных буев ОМАБ-25</t>
        </r>
      </text>
    </comment>
    <comment ref="D90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вес 6200 кг</t>
        </r>
      </text>
    </comment>
    <comment ref="D62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ЗРК Шторм 2 х 125 тонн
ЗРК Оса 2 х 6.85 т (без боезапаса)
АК-726 2 х 26 т, (без боезапаса)
АК-630 8 х 3.7 т</t>
        </r>
      </text>
    </comment>
    <comment ref="D41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Новоросийск - 31900</t>
        </r>
      </text>
    </comment>
    <comment ref="D2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Новоросийск - 43220</t>
        </r>
      </text>
    </comment>
    <comment ref="D15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Новоросийск - 43710</t>
        </r>
      </text>
    </comment>
    <comment ref="D79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Новоросийск - 1607, со штабом -1659</t>
        </r>
      </text>
    </comment>
    <comment ref="E36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предельный - 1650 т</t>
        </r>
      </text>
    </comment>
    <comment ref="E56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2 х 10 т якоря</t>
        </r>
      </text>
    </comment>
    <comment ref="G124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14800 кв.м</t>
        </r>
      </text>
    </comment>
    <comment ref="G50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винты 4 х 12.524 т,</t>
        </r>
      </text>
    </comment>
    <comment ref="G56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якоря 2 х 15 т</t>
        </r>
      </text>
    </comment>
    <comment ref="G5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спусковая масса 28000 т</t>
        </r>
      </text>
    </comment>
    <comment ref="U49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4 х 90 т</t>
        </r>
      </text>
    </comment>
    <comment ref="V49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4 х 90</t>
        </r>
      </text>
    </comment>
    <comment ref="AH20" authorId="0">
      <text>
        <r>
          <rPr>
            <sz val="9"/>
            <rFont val="Tahoma"/>
            <family val="0"/>
          </rPr>
          <t xml:space="preserve">Вес 2000 чел – 200 т, дополнительно – 50 т (снаряжение пехотинца), 5 танков М60А1 – 230 т, 6 орудий – 35 т,  14 LVTP7 - 320 т, ПТУР ТОУ – 0,8 т
Вес батальона без вертолетов 840 т, с вертолётами – 996 т. </t>
        </r>
      </text>
    </comment>
    <comment ref="C74" authorId="0">
      <text>
        <r>
          <rPr>
            <sz val="9"/>
            <rFont val="Tahoma"/>
            <family val="0"/>
          </rPr>
          <t xml:space="preserve">Дальность плавания оперативно-экономическим ходом превысила расчетное значение: 3750 миль вместо 3400. Для полного ходя она равнялась 2710 и для поискового - 4900 миль. </t>
        </r>
      </text>
    </comment>
    <comment ref="A23" authorId="0">
      <text>
        <r>
          <rPr>
            <sz val="9"/>
            <rFont val="Tahoma"/>
            <family val="0"/>
          </rPr>
          <t>Полное водоизмещение - водоизмещение полностью построенного корабля со всеми переменными грузами, предусмотренными спецификацией к размещению на корабле</t>
        </r>
      </text>
    </comment>
    <comment ref="A15" authorId="0">
      <text>
        <r>
          <rPr>
            <sz val="9"/>
            <rFont val="Tahoma"/>
            <family val="2"/>
          </rPr>
          <t>Наибольшее - водоизмещение корабля с дополнительными, сверх предусмотренных спецификацией, переменными грузами, принятыми в специально оборудованные для этого помещения.</t>
        </r>
        <r>
          <rPr>
            <sz val="9"/>
            <rFont val="Tahoma"/>
            <family val="0"/>
          </rPr>
          <t xml:space="preserve">
</t>
        </r>
      </text>
    </comment>
    <comment ref="A39" authorId="0">
      <text>
        <r>
          <rPr>
            <sz val="9"/>
            <rFont val="Tahoma"/>
            <family val="2"/>
          </rPr>
          <t>Нормальное - полное водоизмещение за вычетом 50% предусмотренных в проекте запасов топлива, смазочного масла и питательной воды</t>
        </r>
      </text>
    </comment>
    <comment ref="A41" authorId="0">
      <text>
        <r>
          <rPr>
            <sz val="9"/>
            <rFont val="Tahoma"/>
            <family val="2"/>
          </rPr>
          <t>Стандартное - полное водоизмещение корабля за вычетом всех запасов топлива, смазочного масла и питательной воды</t>
        </r>
      </text>
    </comment>
    <comment ref="AA36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5880 т</t>
        </r>
      </text>
    </comment>
    <comment ref="AA49" authorId="0">
      <text>
        <r>
          <rPr>
            <sz val="9"/>
            <rFont val="Tahoma"/>
            <family val="2"/>
          </rPr>
          <t>удельный вес главных механизмов 13 - 15 кг/л.с.
Удельный вес главных механизмов с учётом веса котельного топлива 27 - 29 кг/л.с.</t>
        </r>
      </text>
    </comment>
    <comment ref="AB49" authorId="0">
      <text>
        <r>
          <rPr>
            <sz val="9"/>
            <rFont val="Tahoma"/>
            <family val="2"/>
          </rPr>
          <t xml:space="preserve">"Энтерпрайз"
удельный вес главных механизмов 36.5 кг/л.с.
</t>
        </r>
      </text>
    </comment>
  </commentList>
</comments>
</file>

<file path=xl/sharedStrings.xml><?xml version="1.0" encoding="utf-8"?>
<sst xmlns="http://schemas.openxmlformats.org/spreadsheetml/2006/main" count="618" uniqueCount="395">
  <si>
    <t xml:space="preserve"> Príncipe de Asturias</t>
  </si>
  <si>
    <t>принадлежность</t>
  </si>
  <si>
    <t>база</t>
  </si>
  <si>
    <t>верфь</t>
  </si>
  <si>
    <t>заказ к постройке</t>
  </si>
  <si>
    <t>начало строительства</t>
  </si>
  <si>
    <t>спущен на воду</t>
  </si>
  <si>
    <t>введен в эксплуатацию</t>
  </si>
  <si>
    <t>водоизмещение</t>
  </si>
  <si>
    <t>предельное</t>
  </si>
  <si>
    <t>полное</t>
  </si>
  <si>
    <t>стандартное</t>
  </si>
  <si>
    <t>порожний</t>
  </si>
  <si>
    <t>Испания</t>
  </si>
  <si>
    <t>Рота</t>
  </si>
  <si>
    <t xml:space="preserve">Bazan, Ферроль </t>
  </si>
  <si>
    <t>длина</t>
  </si>
  <si>
    <t>ширина</t>
  </si>
  <si>
    <t>осадка</t>
  </si>
  <si>
    <t>машина</t>
  </si>
  <si>
    <t>2 ГТД General Electric LM2500</t>
  </si>
  <si>
    <t>мощность</t>
  </si>
  <si>
    <t>винты</t>
  </si>
  <si>
    <t>скорость макс.</t>
  </si>
  <si>
    <t>дальность плавания</t>
  </si>
  <si>
    <t>корабля</t>
  </si>
  <si>
    <t>авиагруппы</t>
  </si>
  <si>
    <t>6500 / 20 узлов</t>
  </si>
  <si>
    <t>экипаж, всего</t>
  </si>
  <si>
    <t>РЛС ПВО</t>
  </si>
  <si>
    <t>РЛС надводных целей</t>
  </si>
  <si>
    <t>РЛС контроля посадки</t>
  </si>
  <si>
    <t>РЛС управления оружием</t>
  </si>
  <si>
    <t xml:space="preserve"> РЭБ</t>
  </si>
  <si>
    <t>Hughes SPS-52C/D</t>
  </si>
  <si>
    <t>ISC Cardion SPS-55</t>
  </si>
  <si>
    <t> ITT SPN-35A</t>
  </si>
  <si>
    <t>Elettronica Nettunel</t>
  </si>
  <si>
    <t>вооружение</t>
  </si>
  <si>
    <t>артилерия</t>
  </si>
  <si>
    <t>4 х 20 мм / 120 Мерока 2A/2B</t>
  </si>
  <si>
    <t>2 х 37 мм салютные пушки</t>
  </si>
  <si>
    <t>авиагруппа</t>
  </si>
  <si>
    <t>6 - 12 AV-8 Харриер 2</t>
  </si>
  <si>
    <t>6 - 10 SH-3 Си Кинг</t>
  </si>
  <si>
    <t>2 - 4 AB 212 AW верт. РЭБ</t>
  </si>
  <si>
    <t>по ватерлинии</t>
  </si>
  <si>
    <t>Sea controlship (SCS)</t>
  </si>
  <si>
    <t>длина по вартелинии</t>
  </si>
  <si>
    <t>ширина ангара</t>
  </si>
  <si>
    <t>длина ангара</t>
  </si>
  <si>
    <t>высота ангара</t>
  </si>
  <si>
    <t>длина полетной палубы</t>
  </si>
  <si>
    <t>ширина полетной палубы</t>
  </si>
  <si>
    <t>подъёмники</t>
  </si>
  <si>
    <t>18,3 х 9,1</t>
  </si>
  <si>
    <t>1 18,3 х 9,1</t>
  </si>
  <si>
    <t>1 10,7 х 15,24</t>
  </si>
  <si>
    <t>тонн</t>
  </si>
  <si>
    <r>
      <t>4 </t>
    </r>
    <r>
      <rPr>
        <i/>
        <sz val="9"/>
        <color indexed="8"/>
        <rFont val="Arial"/>
        <family val="2"/>
      </rPr>
      <t>Sperry/Lockheed VPS 2</t>
    </r>
  </si>
  <si>
    <t>14 SH-3 Си Кинг</t>
  </si>
  <si>
    <t>3 AV-8 Харриер 2</t>
  </si>
  <si>
    <t>2 LAMPS</t>
  </si>
  <si>
    <t>корпус</t>
  </si>
  <si>
    <t>движитель</t>
  </si>
  <si>
    <t>электрика</t>
  </si>
  <si>
    <t>оборудование</t>
  </si>
  <si>
    <t>топливо</t>
  </si>
  <si>
    <t>8,84 - 2,74</t>
  </si>
  <si>
    <t>метр</t>
  </si>
  <si>
    <t>SSTG 3 2500</t>
  </si>
  <si>
    <t>скорость крейс.</t>
  </si>
  <si>
    <t>8400 / 17 узлов</t>
  </si>
  <si>
    <t>7500 / 20 узлов</t>
  </si>
  <si>
    <t>2 батареи</t>
  </si>
  <si>
    <t>высота</t>
  </si>
  <si>
    <t>авиа. топливо</t>
  </si>
  <si>
    <t>штук</t>
  </si>
  <si>
    <t>чел.</t>
  </si>
  <si>
    <t>л.с.</t>
  </si>
  <si>
    <t>узлов</t>
  </si>
  <si>
    <t>м.миль</t>
  </si>
  <si>
    <t>VSS I</t>
  </si>
  <si>
    <t>VSS II</t>
  </si>
  <si>
    <t>2 ТПК Гарпун</t>
  </si>
  <si>
    <t>4 AV-8 Харриер 2</t>
  </si>
  <si>
    <t>16 SH-3 Си Кинг</t>
  </si>
  <si>
    <t>6 LAMPS</t>
  </si>
  <si>
    <t>VSS III</t>
  </si>
  <si>
    <t>SSTG 5 2500</t>
  </si>
  <si>
    <t xml:space="preserve">высота </t>
  </si>
  <si>
    <t>10,7 х 15</t>
  </si>
  <si>
    <t>13,7 х 13,7</t>
  </si>
  <si>
    <t>4 ГТД General Electric LM2500</t>
  </si>
  <si>
    <t>Форрестол</t>
  </si>
  <si>
    <t>Нимиц</t>
  </si>
  <si>
    <t>авиагруппа станд.</t>
  </si>
  <si>
    <t>авиагруппа макс.</t>
  </si>
  <si>
    <t>авиа. боеприпасы. станд.</t>
  </si>
  <si>
    <t>масло</t>
  </si>
  <si>
    <t>экипаж</t>
  </si>
  <si>
    <t>авиаперсонал</t>
  </si>
  <si>
    <t>диз.топливо</t>
  </si>
  <si>
    <t>авиа. боеприпасы макс.</t>
  </si>
  <si>
    <t>вода</t>
  </si>
  <si>
    <t>остров</t>
  </si>
  <si>
    <t>бронирование</t>
  </si>
  <si>
    <t>аэронавтика</t>
  </si>
  <si>
    <t>авиа. запасы</t>
  </si>
  <si>
    <t>конструкция</t>
  </si>
  <si>
    <t>площадь палубы</t>
  </si>
  <si>
    <t>площадь рабочая</t>
  </si>
  <si>
    <t>площадь ангара</t>
  </si>
  <si>
    <t>площадь подъёмников</t>
  </si>
  <si>
    <t>СССР</t>
  </si>
  <si>
    <t>Севастополь</t>
  </si>
  <si>
    <t>Николаев</t>
  </si>
  <si>
    <t>вид сбоку</t>
  </si>
  <si>
    <t>вид сверху</t>
  </si>
  <si>
    <t>вид спереди</t>
  </si>
  <si>
    <t>объём</t>
  </si>
  <si>
    <t>кв.м</t>
  </si>
  <si>
    <t>куб.м</t>
  </si>
  <si>
    <t>или 20 Ка-25 и 12 Як-38</t>
  </si>
  <si>
    <t>14 Як-141</t>
  </si>
  <si>
    <t>6 Як-38М</t>
  </si>
  <si>
    <t>10 Ка-27</t>
  </si>
  <si>
    <t>2 Ка-27ПС</t>
  </si>
  <si>
    <t>4 Ка-31</t>
  </si>
  <si>
    <t>26 Су-33</t>
  </si>
  <si>
    <t>34 МиГ-29</t>
  </si>
  <si>
    <t>18 Ка-27</t>
  </si>
  <si>
    <t>4 Як-44 или 4 Ка-31</t>
  </si>
  <si>
    <t>итого</t>
  </si>
  <si>
    <t>стоимость</t>
  </si>
  <si>
    <t>долл.</t>
  </si>
  <si>
    <t>пр. 1123 Москва</t>
  </si>
  <si>
    <t>пр. 1143 Киев</t>
  </si>
  <si>
    <t>пр. 1143.4 Баку</t>
  </si>
  <si>
    <t>пр. 1143.5 Кузнецов</t>
  </si>
  <si>
    <t>пр. 1143.7 Ульяновск</t>
  </si>
  <si>
    <t>США</t>
  </si>
  <si>
    <t>12,2 х 18,3</t>
  </si>
  <si>
    <t>H</t>
  </si>
  <si>
    <t>J</t>
  </si>
  <si>
    <t>K</t>
  </si>
  <si>
    <t>G ("один выстрел)</t>
  </si>
  <si>
    <t>INS Vikramaditya</t>
  </si>
  <si>
    <t>Индия</t>
  </si>
  <si>
    <t>Северодвинск</t>
  </si>
  <si>
    <t>16 / 24 МиГ-29К/КУБ</t>
  </si>
  <si>
    <t>4 / 16 Ка-28</t>
  </si>
  <si>
    <t>Италия</t>
  </si>
  <si>
    <t>Таранто</t>
  </si>
  <si>
    <t>Рива-Тригазо</t>
  </si>
  <si>
    <t>4 ГТД LM2500</t>
  </si>
  <si>
    <t>7000 / 16</t>
  </si>
  <si>
    <t>2 х 76 мм АУ Супер Рапид</t>
  </si>
  <si>
    <t>3 х 25 мм АУ ОТО Мелара</t>
  </si>
  <si>
    <t>ЗРК</t>
  </si>
  <si>
    <t>4 х 8 УВП Сильвер (Астер)</t>
  </si>
  <si>
    <t>8 AV-8 Харриер 2</t>
  </si>
  <si>
    <t>12 SH-3 Си Кинг</t>
  </si>
  <si>
    <t>HMS Queen Elizabeth (CVF)</t>
  </si>
  <si>
    <t>2 ГТД Rolls Royce</t>
  </si>
  <si>
    <t>10000 / 15 узлов</t>
  </si>
  <si>
    <t>36 F-35C</t>
  </si>
  <si>
    <t>EH101</t>
  </si>
  <si>
    <t>4 ДРЛО Sea King ASaC mk7. </t>
  </si>
  <si>
    <t>Giuseppe Garibaldi</t>
  </si>
  <si>
    <t>4 ГТД</t>
  </si>
  <si>
    <t>7000 / 20 узлов</t>
  </si>
  <si>
    <t>16 AV-8 Харриер 2</t>
  </si>
  <si>
    <t>18 SH-3 Си Кинг</t>
  </si>
  <si>
    <t>Newport News</t>
  </si>
  <si>
    <t>76,8 - 78,4</t>
  </si>
  <si>
    <t>2 A4W Westinghouse</t>
  </si>
  <si>
    <t>4 x Mark 15, 24 ЗУР RIM-7</t>
  </si>
  <si>
    <t>48 F/A-18</t>
  </si>
  <si>
    <t>4 РЭБ EA-6B</t>
  </si>
  <si>
    <t>4 ДРЛО E-2</t>
  </si>
  <si>
    <t>2 С-2</t>
  </si>
  <si>
    <t>8 ПЛО SH-60</t>
  </si>
  <si>
    <t>4.5 млрд</t>
  </si>
  <si>
    <t>USS Gerald R. Ford (CVN-78)</t>
  </si>
  <si>
    <t>2 A1B Bechtel</t>
  </si>
  <si>
    <t>Evolved Sea Sparrow</t>
  </si>
  <si>
    <t>42.5 млрд</t>
  </si>
  <si>
    <t>Charles de Gaulle, R91</t>
  </si>
  <si>
    <t>Франция</t>
  </si>
  <si>
    <t>Тулон</t>
  </si>
  <si>
    <t>вместимость</t>
  </si>
  <si>
    <t>шт.</t>
  </si>
  <si>
    <t>2 реактора К15 GEC-Alsthom</t>
  </si>
  <si>
    <t>36 Рафаль-М</t>
  </si>
  <si>
    <t>2 - 3 Е-2С Хокай</t>
  </si>
  <si>
    <t>2 AS-565 MB Пантера</t>
  </si>
  <si>
    <t>4 х 8 ЗРК Астер</t>
  </si>
  <si>
    <t>2 х 6 ЗРК Садрал</t>
  </si>
  <si>
    <t>8 х 20 мм Giat 20F2</t>
  </si>
  <si>
    <t>FS Mistral (L9013)</t>
  </si>
  <si>
    <t>Брест, Сен-Назер</t>
  </si>
  <si>
    <t xml:space="preserve">3 ДГ 16 V32 </t>
  </si>
  <si>
    <t>1 ДГ 18V200</t>
  </si>
  <si>
    <t xml:space="preserve">5800 / 18 узлов </t>
  </si>
  <si>
    <t>10700 / 15 узлов</t>
  </si>
  <si>
    <t>автономность</t>
  </si>
  <si>
    <t>суток</t>
  </si>
  <si>
    <t>морская пехота</t>
  </si>
  <si>
    <t>450 / 900</t>
  </si>
  <si>
    <t>2 х 2 ПУ ЗРК Simbad</t>
  </si>
  <si>
    <t xml:space="preserve">2 х 30 мм Breda-Mauser </t>
  </si>
  <si>
    <t>4 х 12.7 мм Браунинг</t>
  </si>
  <si>
    <t>8 Ка-52К</t>
  </si>
  <si>
    <t>8 Ка-29</t>
  </si>
  <si>
    <t>Таиланд</t>
  </si>
  <si>
    <t>Саттахил</t>
  </si>
  <si>
    <t>Базан, Ферроль</t>
  </si>
  <si>
    <t>2 ГТД LM2500</t>
  </si>
  <si>
    <t>2 ДГ MTU 16V 1163 TB83</t>
  </si>
  <si>
    <t>10000 / 12 узлов</t>
  </si>
  <si>
    <t>4 х 20 мм Фаланкс</t>
  </si>
  <si>
    <t>2 х 6 ПУ ЗРК Мистраль</t>
  </si>
  <si>
    <t>8 ПУ ЗРК (не используются)</t>
  </si>
  <si>
    <t>6 AV-8 Харриер 2</t>
  </si>
  <si>
    <t>6 S-70B</t>
  </si>
  <si>
    <t>Япония</t>
  </si>
  <si>
    <t>IHI Marine United</t>
  </si>
  <si>
    <t>DDH-181 Hyūga</t>
  </si>
  <si>
    <t xml:space="preserve">Йокосука </t>
  </si>
  <si>
    <t>6000 / 20 узлов</t>
  </si>
  <si>
    <t>4 ГТД  COGAG</t>
  </si>
  <si>
    <t>4 х 16 ПУ ЗРК ESSM</t>
  </si>
  <si>
    <t>2 х 20 мм Фаланкс</t>
  </si>
  <si>
    <t>4 SH-60K</t>
  </si>
  <si>
    <t>5 MH-53E</t>
  </si>
  <si>
    <t>3 MCH-101</t>
  </si>
  <si>
    <t>3 SH-60J ПЛО</t>
  </si>
  <si>
    <t>10 х 20</t>
  </si>
  <si>
    <t>13 х 20</t>
  </si>
  <si>
    <t>Chakri Naruebet</t>
  </si>
  <si>
    <t>22DDH</t>
  </si>
  <si>
    <t xml:space="preserve">Япония </t>
  </si>
  <si>
    <t xml:space="preserve">4 ГТД COGAG </t>
  </si>
  <si>
    <t>7 ASW</t>
  </si>
  <si>
    <t>2 SAR</t>
  </si>
  <si>
    <t>7 AV-8 Харриер 2</t>
  </si>
  <si>
    <t>12 NH90</t>
  </si>
  <si>
    <t>8 CH-47</t>
  </si>
  <si>
    <t>1 х RAM</t>
  </si>
  <si>
    <t>Navantia</t>
  </si>
  <si>
    <t>360 млн.евро</t>
  </si>
  <si>
    <t xml:space="preserve">2 ГТД </t>
  </si>
  <si>
    <t>22 МВт</t>
  </si>
  <si>
    <t>9000 / 15 узлов</t>
  </si>
  <si>
    <t>4 х 20 мм</t>
  </si>
  <si>
    <t>4 х 12.7 мм</t>
  </si>
  <si>
    <t>Североморск</t>
  </si>
  <si>
    <t>USS Tarawa (LHA-1)</t>
  </si>
  <si>
    <t>10000 / 20 узлов</t>
  </si>
  <si>
    <t>4 UH-1N</t>
  </si>
  <si>
    <t>Паскагула</t>
  </si>
  <si>
    <t>V2M-VS паровая турбина</t>
  </si>
  <si>
    <t>20 AV-8 Харриер 2</t>
  </si>
  <si>
    <t>OV-10A</t>
  </si>
  <si>
    <t>8 х 12.7 мм M2</t>
  </si>
  <si>
    <t>2 х 21 Мк.31 (42 ЗУР RAM)</t>
  </si>
  <si>
    <t>6 CH-53 или всего 19</t>
  </si>
  <si>
    <t>16 CH-46 или всего 30</t>
  </si>
  <si>
    <t>4600 / 30 узлов</t>
  </si>
  <si>
    <t>96 ЗУР В611 Шторм</t>
  </si>
  <si>
    <t>40 ЗУР 9М33 Оса</t>
  </si>
  <si>
    <t>2 х 2 х 76 мм 3400 выстр. АК-726</t>
  </si>
  <si>
    <t>8 х 6 х 30 мм, 64000 выстр. АК-630</t>
  </si>
  <si>
    <t>8 ПКР П-500</t>
  </si>
  <si>
    <t>12 ПКР П-500</t>
  </si>
  <si>
    <t>4050 / 30 узлов</t>
  </si>
  <si>
    <t>7590 / 18 узлов</t>
  </si>
  <si>
    <t>192 ЗУР 9М330 Кинжал</t>
  </si>
  <si>
    <t>2 х 100 мм, 1200 в. АК-100</t>
  </si>
  <si>
    <t>8 х 6 х 30 мм, 96000 в. АК-630</t>
  </si>
  <si>
    <t>1 х 30 т, 1 х 20 т</t>
  </si>
  <si>
    <t>3850 / 29 узлов</t>
  </si>
  <si>
    <t>7680 / 18 узлов</t>
  </si>
  <si>
    <t>2 х 40</t>
  </si>
  <si>
    <t>16 х 14</t>
  </si>
  <si>
    <t>12 ПКР П-700</t>
  </si>
  <si>
    <t>256 ЗУР 9М311 Кинжал</t>
  </si>
  <si>
    <t>4 КН-3-43</t>
  </si>
  <si>
    <t>неограниченно</t>
  </si>
  <si>
    <t>3 х 50</t>
  </si>
  <si>
    <t>44 Су-33</t>
  </si>
  <si>
    <t>16 Ка-27</t>
  </si>
  <si>
    <t>6 Як-44РДЛ</t>
  </si>
  <si>
    <t>16 х 6 х 30 мм, 48000 в. Кортик</t>
  </si>
  <si>
    <t>256 ЗУР 9М311 Кортик</t>
  </si>
  <si>
    <t>8 х 6 х 30 мм, 72000 в. АК-630</t>
  </si>
  <si>
    <t>3.7 млрд</t>
  </si>
  <si>
    <t>Cavour CVH</t>
  </si>
  <si>
    <t>2 млрд.</t>
  </si>
  <si>
    <t>предельная нагрузка</t>
  </si>
  <si>
    <t>полная нагрузка</t>
  </si>
  <si>
    <t>личные вещи авиаперс.</t>
  </si>
  <si>
    <t>личные вещи экипажа</t>
  </si>
  <si>
    <t>вооружение корабля</t>
  </si>
  <si>
    <t>служебная нагрука</t>
  </si>
  <si>
    <t>габариты</t>
  </si>
  <si>
    <t>водоизмещение относит.</t>
  </si>
  <si>
    <t>другое_1</t>
  </si>
  <si>
    <t>другое_2</t>
  </si>
  <si>
    <t>другое_3</t>
  </si>
  <si>
    <t>другое_4</t>
  </si>
  <si>
    <t>другое_5</t>
  </si>
  <si>
    <t>4500 / 28 узлов</t>
  </si>
  <si>
    <t>6000 / 18 узлов</t>
  </si>
  <si>
    <t>14900 / 13,5 узлов</t>
  </si>
  <si>
    <t xml:space="preserve">2 х </t>
  </si>
  <si>
    <t>96 ЗУР М-11 Шторм</t>
  </si>
  <si>
    <t>18.91 х 9.96</t>
  </si>
  <si>
    <t>18.91 х 4.8</t>
  </si>
  <si>
    <t>18.91 х 8.65</t>
  </si>
  <si>
    <t>8000 / 16.3 узлов</t>
  </si>
  <si>
    <t>боезапас корабля</t>
  </si>
  <si>
    <t>механизмы</t>
  </si>
  <si>
    <t>системы</t>
  </si>
  <si>
    <t>не заполнять</t>
  </si>
  <si>
    <t>12 Ка-25ПЛ</t>
  </si>
  <si>
    <t>1 Ка-25ЦУ</t>
  </si>
  <si>
    <t>1 Ка-25ПС</t>
  </si>
  <si>
    <t>8 ракет 82Р, РПК-1 Вихрь</t>
  </si>
  <si>
    <t>240 РГБ-60, 2 РБУ-6000</t>
  </si>
  <si>
    <t>2 х 2 х 57 мм, 2200 снарядов</t>
  </si>
  <si>
    <t>2 ГТЗА ТВ-12-1, 4 х КВН-98/64</t>
  </si>
  <si>
    <t>20, по проекту 30 Як-38</t>
  </si>
  <si>
    <t>20, по проекту 32 Ка-25</t>
  </si>
  <si>
    <t>2 Ка-25ПС</t>
  </si>
  <si>
    <t>22, по проекту 32</t>
  </si>
  <si>
    <t>16 ракет 82Р, РПК-1 Вихрь</t>
  </si>
  <si>
    <t>2 х 10 торпед, ПТА-53-1143</t>
  </si>
  <si>
    <t>2 х 12 РБУ-6000</t>
  </si>
  <si>
    <t>4 х ТВ-12-3, 8 х КВН-98/64</t>
  </si>
  <si>
    <t>2 РБУ-12000, 120 бомб</t>
  </si>
  <si>
    <t>4 х ТВ-12-4, 8 х КВГ-4</t>
  </si>
  <si>
    <t>вес десанта</t>
  </si>
  <si>
    <t>нормальное</t>
  </si>
  <si>
    <t>расход топлива</t>
  </si>
  <si>
    <t>0.27 кг/(л.с. * ч)</t>
  </si>
  <si>
    <t>вес пустого</t>
  </si>
  <si>
    <t>вес топлива</t>
  </si>
  <si>
    <t>вес топлива с ПТБ</t>
  </si>
  <si>
    <t>перегоночная дальность</t>
  </si>
  <si>
    <t>радиус с норм.нагрузкой</t>
  </si>
  <si>
    <t>площадь маск.</t>
  </si>
  <si>
    <t>площадь мин.</t>
  </si>
  <si>
    <t>км</t>
  </si>
  <si>
    <t>т</t>
  </si>
  <si>
    <t>тип</t>
  </si>
  <si>
    <t>Як-38М</t>
  </si>
  <si>
    <t>Як-141</t>
  </si>
  <si>
    <t>Су-33</t>
  </si>
  <si>
    <t>Су-47</t>
  </si>
  <si>
    <t xml:space="preserve"> AV-8 Харриер 2</t>
  </si>
  <si>
    <t>F-14</t>
  </si>
  <si>
    <t>F-35C</t>
  </si>
  <si>
    <t>F-4</t>
  </si>
  <si>
    <t>Rafale</t>
  </si>
  <si>
    <t>нагрузка на палубу</t>
  </si>
  <si>
    <t>нагрузка на ангар</t>
  </si>
  <si>
    <t>основной ЛА</t>
  </si>
  <si>
    <t>Ка-25</t>
  </si>
  <si>
    <t>Juan Carlos (L61)</t>
  </si>
  <si>
    <t>Южная Корея</t>
  </si>
  <si>
    <t>10 CH-60</t>
  </si>
  <si>
    <t>2 х 30 мм</t>
  </si>
  <si>
    <t>325,770 млрд</t>
  </si>
  <si>
    <t>CH-60</t>
  </si>
  <si>
    <t>ROKS Dokdo (LPH 6111)</t>
  </si>
  <si>
    <t>Великобритания</t>
  </si>
  <si>
    <t>4 ГТД Olympus TM3B</t>
  </si>
  <si>
    <t>7000 / 18</t>
  </si>
  <si>
    <t>6 Си Харриер FA-2</t>
  </si>
  <si>
    <t>4 Харриер GR-7</t>
  </si>
  <si>
    <t>7 ПЛО Си Кинг HAS-6</t>
  </si>
  <si>
    <t>3 ДРЛО Си Кинг AEW-2</t>
  </si>
  <si>
    <t>2 Си Кинг HC-4</t>
  </si>
  <si>
    <t>Invincible R05</t>
  </si>
  <si>
    <t>Vickers</t>
  </si>
  <si>
    <t>2 х 30 мм Голкипер</t>
  </si>
  <si>
    <t>Портсмут</t>
  </si>
  <si>
    <t xml:space="preserve">выведен </t>
  </si>
  <si>
    <t>2 х 20 мм Эрликон</t>
  </si>
  <si>
    <t>кораблей проекта</t>
  </si>
  <si>
    <t>%</t>
  </si>
  <si>
    <t>МиГ-29К/КУБ</t>
  </si>
  <si>
    <t>8417 / 14 узлов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</si>
</sst>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rgb="FFAAAAA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5" fillId="30" borderId="0" xfId="52" applyAlignment="1">
      <alignment/>
    </xf>
    <xf numFmtId="0" fontId="39" fillId="32" borderId="0" xfId="60" applyAlignment="1">
      <alignment/>
    </xf>
    <xf numFmtId="0" fontId="0" fillId="10" borderId="0" xfId="0" applyFill="1" applyAlignment="1">
      <alignment/>
    </xf>
    <xf numFmtId="14" fontId="0" fillId="0" borderId="0" xfId="0" applyNumberFormat="1" applyFill="1" applyAlignment="1">
      <alignment/>
    </xf>
    <xf numFmtId="0" fontId="34" fillId="0" borderId="0" xfId="51" applyFill="1" applyAlignment="1">
      <alignment/>
    </xf>
    <xf numFmtId="1" fontId="0" fillId="0" borderId="0" xfId="0" applyNumberFormat="1" applyAlignment="1">
      <alignment/>
    </xf>
    <xf numFmtId="1" fontId="0" fillId="1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1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1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1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1</xdr:row>
      <xdr:rowOff>0</xdr:rowOff>
    </xdr:from>
    <xdr:to>
      <xdr:col>10</xdr:col>
      <xdr:colOff>0</xdr:colOff>
      <xdr:row>1</xdr:row>
      <xdr:rowOff>1257300</xdr:rowOff>
    </xdr:to>
    <xdr:pic>
      <xdr:nvPicPr>
        <xdr:cNvPr id="1" name="Рисунок 1" descr="Файл:Chakri Naruebet 200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266700"/>
          <a:ext cx="1771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</xdr:row>
      <xdr:rowOff>9525</xdr:rowOff>
    </xdr:from>
    <xdr:to>
      <xdr:col>11</xdr:col>
      <xdr:colOff>1809750</xdr:colOff>
      <xdr:row>1</xdr:row>
      <xdr:rowOff>1257300</xdr:rowOff>
    </xdr:to>
    <xdr:pic>
      <xdr:nvPicPr>
        <xdr:cNvPr id="2" name="Рисунок 2" descr="Файл:SNS Principe de Asturias (R11) during Dragon Hammer 9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83225" y="276225"/>
          <a:ext cx="1771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</xdr:row>
      <xdr:rowOff>0</xdr:rowOff>
    </xdr:from>
    <xdr:to>
      <xdr:col>11</xdr:col>
      <xdr:colOff>19050</xdr:colOff>
      <xdr:row>2</xdr:row>
      <xdr:rowOff>9525</xdr:rowOff>
    </xdr:to>
    <xdr:pic>
      <xdr:nvPicPr>
        <xdr:cNvPr id="3" name="Рисунок 4" descr="Giuseppe Garibaldi (551) underway in the Atlantic Ocea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68700" y="2667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257175</xdr:rowOff>
    </xdr:from>
    <xdr:to>
      <xdr:col>17</xdr:col>
      <xdr:colOff>1714500</xdr:colOff>
      <xdr:row>2</xdr:row>
      <xdr:rowOff>9525</xdr:rowOff>
    </xdr:to>
    <xdr:pic>
      <xdr:nvPicPr>
        <xdr:cNvPr id="4" name="Рисунок 5" descr="http://media.desura.com/images/groups/1/3/2103/CVF-image-Oct-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257175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247650</xdr:rowOff>
    </xdr:from>
    <xdr:to>
      <xdr:col>15</xdr:col>
      <xdr:colOff>1990725</xdr:colOff>
      <xdr:row>1</xdr:row>
      <xdr:rowOff>1257300</xdr:rowOff>
    </xdr:to>
    <xdr:pic>
      <xdr:nvPicPr>
        <xdr:cNvPr id="5" name="Рисунок 6" descr="http://digilander.libero.it/en_mezzi_militari/html/cavour/cavour-rm07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46050" y="247650"/>
          <a:ext cx="1990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19050</xdr:rowOff>
    </xdr:from>
    <xdr:to>
      <xdr:col>2</xdr:col>
      <xdr:colOff>1895475</xdr:colOff>
      <xdr:row>1</xdr:row>
      <xdr:rowOff>1257300</xdr:rowOff>
    </xdr:to>
    <xdr:pic>
      <xdr:nvPicPr>
        <xdr:cNvPr id="6" name="Рисунок 10" descr="http://military.tomsk.ru/i/284/364/cDZQH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" y="285750"/>
          <a:ext cx="1885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1866900</xdr:colOff>
      <xdr:row>1</xdr:row>
      <xdr:rowOff>9525</xdr:rowOff>
    </xdr:from>
    <xdr:to>
      <xdr:col>4</xdr:col>
      <xdr:colOff>0</xdr:colOff>
      <xdr:row>1</xdr:row>
      <xdr:rowOff>1257300</xdr:rowOff>
    </xdr:to>
    <xdr:pic>
      <xdr:nvPicPr>
        <xdr:cNvPr id="7" name="Рисунок 11" descr="http://militaryrussia.ru/i/284/366/RN91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52900" y="276225"/>
          <a:ext cx="2162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4</xdr:col>
      <xdr:colOff>1647825</xdr:colOff>
      <xdr:row>1</xdr:row>
      <xdr:rowOff>1266825</xdr:rowOff>
    </xdr:to>
    <xdr:pic>
      <xdr:nvPicPr>
        <xdr:cNvPr id="8" name="Рисунок 12" descr="http://lh4.ggpht.com/-92yHPYM_cZw/TaDHM8SID_I/AAAAAAAABSg/3OoYMQpXON4/0216400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5075" y="276225"/>
          <a:ext cx="164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9525</xdr:rowOff>
    </xdr:from>
    <xdr:to>
      <xdr:col>5</xdr:col>
      <xdr:colOff>1905000</xdr:colOff>
      <xdr:row>1</xdr:row>
      <xdr:rowOff>1266825</xdr:rowOff>
    </xdr:to>
    <xdr:pic>
      <xdr:nvPicPr>
        <xdr:cNvPr id="9" name="Рисунок 13" descr="http://1.bp.blogspot.com/-Ro7INkMTvD8/T7ylZoKYkmI/AAAAAAAAAFY/7tVlCx7_bfA/s1600/ins-vikramaditya-larg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91475" y="276225"/>
          <a:ext cx="1895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1924050</xdr:colOff>
      <xdr:row>1</xdr:row>
      <xdr:rowOff>1257300</xdr:rowOff>
    </xdr:to>
    <xdr:pic>
      <xdr:nvPicPr>
        <xdr:cNvPr id="10" name="Рисунок 14" descr="http://military.ya1.ru/uploads/posts/thumbs/1212703213_kuz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96475" y="295275"/>
          <a:ext cx="1924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9525</xdr:rowOff>
    </xdr:from>
    <xdr:to>
      <xdr:col>7</xdr:col>
      <xdr:colOff>2038350</xdr:colOff>
      <xdr:row>1</xdr:row>
      <xdr:rowOff>1266825</xdr:rowOff>
    </xdr:to>
    <xdr:pic>
      <xdr:nvPicPr>
        <xdr:cNvPr id="11" name="Рисунок 15" descr="http://military.tomsk.ru/i/284/359/lUhDD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849100" y="276225"/>
          <a:ext cx="2038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0</xdr:row>
      <xdr:rowOff>257175</xdr:rowOff>
    </xdr:from>
    <xdr:to>
      <xdr:col>26</xdr:col>
      <xdr:colOff>1819275</xdr:colOff>
      <xdr:row>2</xdr:row>
      <xdr:rowOff>9525</xdr:rowOff>
    </xdr:to>
    <xdr:pic>
      <xdr:nvPicPr>
        <xdr:cNvPr id="12" name="Рисунок 16" descr="http://shipwiki.ru/images/forrestol_5_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119550" y="257175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27</xdr:col>
      <xdr:colOff>1695450</xdr:colOff>
      <xdr:row>2</xdr:row>
      <xdr:rowOff>0</xdr:rowOff>
    </xdr:to>
    <xdr:pic>
      <xdr:nvPicPr>
        <xdr:cNvPr id="13" name="Рисунок 17" descr="http://upload.wikimedia.org/wikipedia/commons/thumb/b/b0/USS_Nimitz_1997.jpg/295px-USS_Nimitz_1997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929300" y="266700"/>
          <a:ext cx="1695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1704975</xdr:colOff>
      <xdr:row>1</xdr:row>
      <xdr:rowOff>9525</xdr:rowOff>
    </xdr:from>
    <xdr:to>
      <xdr:col>28</xdr:col>
      <xdr:colOff>1647825</xdr:colOff>
      <xdr:row>1</xdr:row>
      <xdr:rowOff>1257300</xdr:rowOff>
    </xdr:to>
    <xdr:pic>
      <xdr:nvPicPr>
        <xdr:cNvPr id="14" name="Рисунок 18" descr="http://topwar.ru/uploads/posts/2010-04/1272445080_cvn-78-3.jpe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634275" y="276225"/>
          <a:ext cx="1666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0</xdr:rowOff>
    </xdr:from>
    <xdr:to>
      <xdr:col>16</xdr:col>
      <xdr:colOff>2152650</xdr:colOff>
      <xdr:row>1</xdr:row>
      <xdr:rowOff>1257300</xdr:rowOff>
    </xdr:to>
    <xdr:pic>
      <xdr:nvPicPr>
        <xdr:cNvPr id="15" name="Рисунок 19" descr="Gaule9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565350" y="266700"/>
          <a:ext cx="2133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257175</xdr:rowOff>
    </xdr:from>
    <xdr:to>
      <xdr:col>32</xdr:col>
      <xdr:colOff>0</xdr:colOff>
      <xdr:row>2</xdr:row>
      <xdr:rowOff>19050</xdr:rowOff>
    </xdr:to>
    <xdr:pic>
      <xdr:nvPicPr>
        <xdr:cNvPr id="16" name="Рисунок 20" descr="FS Mistral 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625250" y="257175"/>
          <a:ext cx="1819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257175</xdr:rowOff>
    </xdr:from>
    <xdr:to>
      <xdr:col>19</xdr:col>
      <xdr:colOff>1276350</xdr:colOff>
      <xdr:row>2</xdr:row>
      <xdr:rowOff>19050</xdr:rowOff>
    </xdr:to>
    <xdr:pic>
      <xdr:nvPicPr>
        <xdr:cNvPr id="17" name="Рисунок 21" descr="http://pics.livejournal.com/doktorkurgan/pic/0000paa3/s640x4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00" y="257175"/>
          <a:ext cx="2914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</xdr:row>
      <xdr:rowOff>19050</xdr:rowOff>
    </xdr:from>
    <xdr:to>
      <xdr:col>12</xdr:col>
      <xdr:colOff>1771650</xdr:colOff>
      <xdr:row>2</xdr:row>
      <xdr:rowOff>9525</xdr:rowOff>
    </xdr:to>
    <xdr:pic>
      <xdr:nvPicPr>
        <xdr:cNvPr id="18" name="Рисунок 22" descr="Hyūga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973925" y="285750"/>
          <a:ext cx="1762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</xdr:row>
      <xdr:rowOff>38100</xdr:rowOff>
    </xdr:from>
    <xdr:to>
      <xdr:col>13</xdr:col>
      <xdr:colOff>1876425</xdr:colOff>
      <xdr:row>2</xdr:row>
      <xdr:rowOff>19050</xdr:rowOff>
    </xdr:to>
    <xdr:pic>
      <xdr:nvPicPr>
        <xdr:cNvPr id="19" name="Рисунок 23" descr="http://3.bp.blogspot.com/_2KZx17UBJoE/TB8y6JeBLYI/AAAAAAAAMUk/JTnGEJ4XoKQ/s1600/22ddh-0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745575" y="304800"/>
          <a:ext cx="1866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1809750</xdr:colOff>
      <xdr:row>0</xdr:row>
      <xdr:rowOff>257175</xdr:rowOff>
    </xdr:from>
    <xdr:to>
      <xdr:col>32</xdr:col>
      <xdr:colOff>1895475</xdr:colOff>
      <xdr:row>2</xdr:row>
      <xdr:rowOff>0</xdr:rowOff>
    </xdr:to>
    <xdr:pic>
      <xdr:nvPicPr>
        <xdr:cNvPr id="20" name="Рисунок 24" descr="http://ship.bsu.by/sm.ashx?guid=88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435000" y="257175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</xdr:row>
      <xdr:rowOff>0</xdr:rowOff>
    </xdr:from>
    <xdr:to>
      <xdr:col>34</xdr:col>
      <xdr:colOff>9525</xdr:colOff>
      <xdr:row>2</xdr:row>
      <xdr:rowOff>0</xdr:rowOff>
    </xdr:to>
    <xdr:pic>
      <xdr:nvPicPr>
        <xdr:cNvPr id="21" name="Рисунок 25" descr="USS Tarawa (LHA-1)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349525" y="266700"/>
          <a:ext cx="1743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</xdr:row>
      <xdr:rowOff>0</xdr:rowOff>
    </xdr:from>
    <xdr:to>
      <xdr:col>31</xdr:col>
      <xdr:colOff>9525</xdr:colOff>
      <xdr:row>2</xdr:row>
      <xdr:rowOff>9525</xdr:rowOff>
    </xdr:to>
    <xdr:pic>
      <xdr:nvPicPr>
        <xdr:cNvPr id="22" name="Рисунок 27" descr="http://www.military-today.com/navy/dokdo_class_l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929800" y="266700"/>
          <a:ext cx="1704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257175</xdr:rowOff>
    </xdr:from>
    <xdr:to>
      <xdr:col>15</xdr:col>
      <xdr:colOff>0</xdr:colOff>
      <xdr:row>2</xdr:row>
      <xdr:rowOff>0</xdr:rowOff>
    </xdr:to>
    <xdr:pic>
      <xdr:nvPicPr>
        <xdr:cNvPr id="23" name="Рисунок 28" descr="HMS Invincible в 1990 г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641050" y="257175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428625</xdr:colOff>
      <xdr:row>1</xdr:row>
      <xdr:rowOff>9525</xdr:rowOff>
    </xdr:from>
    <xdr:to>
      <xdr:col>21</xdr:col>
      <xdr:colOff>1638300</xdr:colOff>
      <xdr:row>2</xdr:row>
      <xdr:rowOff>9525</xdr:rowOff>
    </xdr:to>
    <xdr:pic>
      <xdr:nvPicPr>
        <xdr:cNvPr id="24" name="Рисунок 29" descr="http://pics.livejournal.com/doktorkurgan/pic/0000paa3/s640x4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99650" y="276225"/>
          <a:ext cx="2857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1" sqref="A41:IV41"/>
    </sheetView>
  </sheetViews>
  <sheetFormatPr defaultColWidth="9.140625" defaultRowHeight="15"/>
  <cols>
    <col min="1" max="1" width="25.140625" style="0" customWidth="1"/>
    <col min="3" max="3" width="28.421875" style="0" customWidth="1"/>
    <col min="4" max="4" width="32.00390625" style="0" customWidth="1"/>
    <col min="5" max="5" width="25.00390625" style="0" customWidth="1"/>
    <col min="6" max="6" width="28.7109375" style="0" customWidth="1"/>
    <col min="7" max="7" width="29.28125" style="0" customWidth="1"/>
    <col min="8" max="8" width="30.8515625" style="0" customWidth="1"/>
    <col min="9" max="9" width="9.140625" style="14" customWidth="1"/>
    <col min="10" max="10" width="26.140625" style="0" customWidth="1"/>
    <col min="11" max="11" width="28.28125" style="0" customWidth="1"/>
    <col min="12" max="12" width="27.28125" style="0" customWidth="1"/>
    <col min="13" max="13" width="26.57421875" style="0" customWidth="1"/>
    <col min="14" max="15" width="28.57421875" style="0" customWidth="1"/>
    <col min="16" max="16" width="30.00390625" style="0" customWidth="1"/>
    <col min="17" max="17" width="32.421875" style="0" customWidth="1"/>
    <col min="18" max="18" width="25.8515625" style="0" customWidth="1"/>
    <col min="19" max="19" width="24.57421875" style="0" customWidth="1"/>
    <col min="20" max="20" width="27.00390625" style="0" customWidth="1"/>
    <col min="21" max="22" width="24.7109375" style="0" customWidth="1"/>
    <col min="23" max="23" width="17.28125" style="0" customWidth="1"/>
    <col min="24" max="24" width="14.57421875" style="0" customWidth="1"/>
    <col min="25" max="25" width="13.140625" style="0" customWidth="1"/>
    <col min="26" max="26" width="14.140625" style="0" customWidth="1"/>
    <col min="27" max="27" width="27.28125" style="0" customWidth="1"/>
    <col min="28" max="28" width="25.8515625" style="0" customWidth="1"/>
    <col min="29" max="29" width="24.8515625" style="0" customWidth="1"/>
    <col min="30" max="30" width="9.28125" style="14" customWidth="1"/>
    <col min="31" max="31" width="25.421875" style="11" customWidth="1"/>
    <col min="32" max="32" width="27.28125" style="0" customWidth="1"/>
    <col min="33" max="33" width="28.57421875" style="0" customWidth="1"/>
    <col min="34" max="34" width="26.00390625" style="0" customWidth="1"/>
    <col min="35" max="35" width="23.140625" style="0" customWidth="1"/>
  </cols>
  <sheetData>
    <row r="1" spans="3:34" ht="21" customHeight="1" thickBot="1">
      <c r="C1" t="s">
        <v>136</v>
      </c>
      <c r="D1" t="s">
        <v>137</v>
      </c>
      <c r="E1" t="s">
        <v>138</v>
      </c>
      <c r="F1" t="s">
        <v>147</v>
      </c>
      <c r="G1" t="s">
        <v>139</v>
      </c>
      <c r="H1" t="s">
        <v>140</v>
      </c>
      <c r="J1" t="s">
        <v>240</v>
      </c>
      <c r="K1" t="s">
        <v>169</v>
      </c>
      <c r="L1" t="s">
        <v>0</v>
      </c>
      <c r="M1" t="s">
        <v>228</v>
      </c>
      <c r="N1" t="s">
        <v>241</v>
      </c>
      <c r="O1" t="s">
        <v>385</v>
      </c>
      <c r="P1" t="s">
        <v>298</v>
      </c>
      <c r="Q1" t="s">
        <v>188</v>
      </c>
      <c r="R1" s="7" t="s">
        <v>163</v>
      </c>
      <c r="S1" t="s">
        <v>47</v>
      </c>
      <c r="T1" t="s">
        <v>82</v>
      </c>
      <c r="U1" t="s">
        <v>83</v>
      </c>
      <c r="V1" t="s">
        <v>88</v>
      </c>
      <c r="W1" t="s">
        <v>146</v>
      </c>
      <c r="X1" t="s">
        <v>143</v>
      </c>
      <c r="Y1" t="s">
        <v>144</v>
      </c>
      <c r="Z1" t="s">
        <v>145</v>
      </c>
      <c r="AA1" t="s">
        <v>94</v>
      </c>
      <c r="AB1" t="s">
        <v>95</v>
      </c>
      <c r="AC1" t="s">
        <v>184</v>
      </c>
      <c r="AE1" s="11" t="s">
        <v>376</v>
      </c>
      <c r="AF1" t="s">
        <v>200</v>
      </c>
      <c r="AG1" t="s">
        <v>370</v>
      </c>
      <c r="AH1" t="s">
        <v>258</v>
      </c>
    </row>
    <row r="2" spans="20:31" ht="99.75" customHeight="1">
      <c r="T2" s="29"/>
      <c r="U2" s="29"/>
      <c r="AE2"/>
    </row>
    <row r="3" spans="1:34" ht="15">
      <c r="A3" t="s">
        <v>1</v>
      </c>
      <c r="C3" t="s">
        <v>114</v>
      </c>
      <c r="D3" t="s">
        <v>114</v>
      </c>
      <c r="E3" t="s">
        <v>114</v>
      </c>
      <c r="F3" t="s">
        <v>148</v>
      </c>
      <c r="G3" t="s">
        <v>114</v>
      </c>
      <c r="H3" t="s">
        <v>114</v>
      </c>
      <c r="J3" t="s">
        <v>215</v>
      </c>
      <c r="K3" t="s">
        <v>152</v>
      </c>
      <c r="L3" t="s">
        <v>13</v>
      </c>
      <c r="M3" t="s">
        <v>226</v>
      </c>
      <c r="N3" t="s">
        <v>242</v>
      </c>
      <c r="O3" t="s">
        <v>377</v>
      </c>
      <c r="P3" t="s">
        <v>152</v>
      </c>
      <c r="Q3" t="s">
        <v>189</v>
      </c>
      <c r="W3" t="s">
        <v>141</v>
      </c>
      <c r="X3" t="s">
        <v>141</v>
      </c>
      <c r="Y3" t="s">
        <v>141</v>
      </c>
      <c r="Z3" t="s">
        <v>141</v>
      </c>
      <c r="AA3" t="s">
        <v>141</v>
      </c>
      <c r="AB3" t="s">
        <v>141</v>
      </c>
      <c r="AC3" t="s">
        <v>141</v>
      </c>
      <c r="AE3" s="11" t="s">
        <v>371</v>
      </c>
      <c r="AF3" t="s">
        <v>189</v>
      </c>
      <c r="AG3" t="s">
        <v>13</v>
      </c>
      <c r="AH3" t="s">
        <v>141</v>
      </c>
    </row>
    <row r="4" spans="1:33" ht="15">
      <c r="A4" t="s">
        <v>2</v>
      </c>
      <c r="C4" t="s">
        <v>115</v>
      </c>
      <c r="D4" t="s">
        <v>257</v>
      </c>
      <c r="E4" t="s">
        <v>257</v>
      </c>
      <c r="G4" t="s">
        <v>257</v>
      </c>
      <c r="J4" t="s">
        <v>216</v>
      </c>
      <c r="L4" t="s">
        <v>14</v>
      </c>
      <c r="M4" t="s">
        <v>229</v>
      </c>
      <c r="O4" t="s">
        <v>388</v>
      </c>
      <c r="P4" t="s">
        <v>153</v>
      </c>
      <c r="Q4" t="s">
        <v>190</v>
      </c>
      <c r="AG4" t="s">
        <v>14</v>
      </c>
    </row>
    <row r="5" spans="1:34" ht="15">
      <c r="A5" t="s">
        <v>3</v>
      </c>
      <c r="C5" t="s">
        <v>116</v>
      </c>
      <c r="D5" t="s">
        <v>116</v>
      </c>
      <c r="E5" t="s">
        <v>116</v>
      </c>
      <c r="F5" t="s">
        <v>149</v>
      </c>
      <c r="G5" t="s">
        <v>116</v>
      </c>
      <c r="H5" t="s">
        <v>116</v>
      </c>
      <c r="J5" t="s">
        <v>217</v>
      </c>
      <c r="L5" t="s">
        <v>15</v>
      </c>
      <c r="M5" t="s">
        <v>227</v>
      </c>
      <c r="O5" t="s">
        <v>386</v>
      </c>
      <c r="P5" t="s">
        <v>154</v>
      </c>
      <c r="AB5" t="s">
        <v>174</v>
      </c>
      <c r="AC5" t="s">
        <v>174</v>
      </c>
      <c r="AF5" t="s">
        <v>201</v>
      </c>
      <c r="AG5" t="s">
        <v>250</v>
      </c>
      <c r="AH5" t="s">
        <v>261</v>
      </c>
    </row>
    <row r="6" spans="1:34" ht="15">
      <c r="A6" t="s">
        <v>4</v>
      </c>
      <c r="J6" s="1">
        <v>33690</v>
      </c>
      <c r="K6" s="1"/>
      <c r="L6" s="1">
        <v>28305</v>
      </c>
      <c r="M6" s="1"/>
      <c r="N6" s="1"/>
      <c r="O6" s="1"/>
      <c r="P6" s="1"/>
      <c r="Q6" s="1"/>
      <c r="R6" s="1"/>
      <c r="S6">
        <v>1973</v>
      </c>
      <c r="W6">
        <v>1957</v>
      </c>
      <c r="X6">
        <v>1957</v>
      </c>
      <c r="Y6">
        <v>1957</v>
      </c>
      <c r="Z6">
        <v>1957</v>
      </c>
      <c r="AF6" s="1"/>
      <c r="AG6" s="1">
        <v>37869</v>
      </c>
      <c r="AH6" s="1"/>
    </row>
    <row r="7" spans="1:34" ht="15">
      <c r="A7" t="s">
        <v>5</v>
      </c>
      <c r="C7" s="1">
        <v>22995</v>
      </c>
      <c r="D7" s="1">
        <v>25770</v>
      </c>
      <c r="E7" s="1">
        <v>28850</v>
      </c>
      <c r="G7" s="1">
        <v>30042</v>
      </c>
      <c r="H7" s="1">
        <v>32472</v>
      </c>
      <c r="J7" s="1">
        <v>34527</v>
      </c>
      <c r="K7" s="1">
        <v>29671</v>
      </c>
      <c r="L7" s="1">
        <v>29136</v>
      </c>
      <c r="M7" s="1">
        <v>38848</v>
      </c>
      <c r="N7" s="1"/>
      <c r="O7" s="1">
        <v>26865</v>
      </c>
      <c r="P7" s="1">
        <v>37089</v>
      </c>
      <c r="Q7" s="1">
        <v>32612</v>
      </c>
      <c r="R7" s="1">
        <v>40001</v>
      </c>
      <c r="AC7" s="1">
        <v>40099</v>
      </c>
      <c r="AF7" s="1"/>
      <c r="AG7" s="1">
        <v>38473</v>
      </c>
      <c r="AH7" s="1"/>
    </row>
    <row r="8" spans="1:34" ht="15">
      <c r="A8" t="s">
        <v>6</v>
      </c>
      <c r="C8" s="1">
        <v>23756</v>
      </c>
      <c r="D8" s="1">
        <v>26659</v>
      </c>
      <c r="E8" s="1">
        <v>30041</v>
      </c>
      <c r="G8" s="1">
        <v>31387</v>
      </c>
      <c r="J8" s="1">
        <v>35084</v>
      </c>
      <c r="K8" s="1">
        <v>30501</v>
      </c>
      <c r="L8" s="1">
        <v>30093</v>
      </c>
      <c r="M8" s="1">
        <v>39317</v>
      </c>
      <c r="N8" s="1"/>
      <c r="O8" s="1">
        <v>28248</v>
      </c>
      <c r="P8" s="1">
        <v>38188</v>
      </c>
      <c r="Q8" s="1">
        <v>34461</v>
      </c>
      <c r="R8" s="1"/>
      <c r="AE8" s="15">
        <v>38545</v>
      </c>
      <c r="AF8" s="1">
        <v>38266</v>
      </c>
      <c r="AG8" s="1">
        <v>40078</v>
      </c>
      <c r="AH8" s="1">
        <v>26999</v>
      </c>
    </row>
    <row r="9" spans="1:34" ht="15">
      <c r="A9" t="s">
        <v>7</v>
      </c>
      <c r="C9" s="1">
        <v>24831</v>
      </c>
      <c r="D9" s="1">
        <v>27756</v>
      </c>
      <c r="E9" s="1">
        <v>32122</v>
      </c>
      <c r="G9" s="1">
        <v>33232</v>
      </c>
      <c r="J9" s="1">
        <v>35516</v>
      </c>
      <c r="K9" s="1">
        <v>31320</v>
      </c>
      <c r="L9" s="1">
        <v>32293</v>
      </c>
      <c r="M9" s="1">
        <v>39890</v>
      </c>
      <c r="N9" s="1"/>
      <c r="O9" s="1">
        <v>29413</v>
      </c>
      <c r="P9" s="1">
        <v>39168</v>
      </c>
      <c r="Q9" s="1">
        <v>37029</v>
      </c>
      <c r="R9" s="1"/>
      <c r="AB9" s="1">
        <v>27517</v>
      </c>
      <c r="AC9">
        <v>2015</v>
      </c>
      <c r="AE9" s="11">
        <v>2007</v>
      </c>
      <c r="AF9" s="1">
        <v>38687</v>
      </c>
      <c r="AG9" s="1">
        <v>40451</v>
      </c>
      <c r="AH9" s="1">
        <v>27909</v>
      </c>
    </row>
    <row r="10" spans="1:34" ht="15">
      <c r="A10" t="s">
        <v>389</v>
      </c>
      <c r="C10" s="1"/>
      <c r="D10" s="1"/>
      <c r="E10" s="1"/>
      <c r="G10" s="1"/>
      <c r="J10" s="1"/>
      <c r="K10" s="1"/>
      <c r="L10" s="1"/>
      <c r="M10" s="1"/>
      <c r="N10" s="1"/>
      <c r="O10" s="1">
        <v>38567</v>
      </c>
      <c r="P10" s="1"/>
      <c r="Q10" s="1"/>
      <c r="R10" s="1"/>
      <c r="AB10" s="1"/>
      <c r="AF10" s="1"/>
      <c r="AG10" s="1"/>
      <c r="AH10" s="1"/>
    </row>
    <row r="11" spans="1:31" s="26" customFormat="1" ht="15">
      <c r="A11" s="26" t="s">
        <v>391</v>
      </c>
      <c r="B11" s="26" t="s">
        <v>192</v>
      </c>
      <c r="C11" s="26">
        <v>2</v>
      </c>
      <c r="D11" s="26">
        <v>3</v>
      </c>
      <c r="E11" s="26">
        <v>1</v>
      </c>
      <c r="F11" s="26">
        <v>1</v>
      </c>
      <c r="G11" s="26">
        <v>1</v>
      </c>
      <c r="H11" s="26">
        <v>0</v>
      </c>
      <c r="I11" s="27"/>
      <c r="J11" s="26">
        <v>1</v>
      </c>
      <c r="K11" s="26">
        <v>1</v>
      </c>
      <c r="L11" s="26">
        <v>1</v>
      </c>
      <c r="M11" s="26">
        <v>2</v>
      </c>
      <c r="O11" s="26">
        <v>3</v>
      </c>
      <c r="P11" s="26">
        <v>1</v>
      </c>
      <c r="Q11" s="26">
        <v>1</v>
      </c>
      <c r="R11" s="26">
        <v>2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C11" s="26">
        <v>1</v>
      </c>
      <c r="AD11" s="27"/>
      <c r="AE11" s="28">
        <v>2</v>
      </c>
    </row>
    <row r="12" spans="1:33" ht="15">
      <c r="A12" t="s">
        <v>134</v>
      </c>
      <c r="B12" t="s">
        <v>135</v>
      </c>
      <c r="P12" t="s">
        <v>299</v>
      </c>
      <c r="Q12" t="s">
        <v>297</v>
      </c>
      <c r="R12" t="s">
        <v>297</v>
      </c>
      <c r="AB12" t="s">
        <v>183</v>
      </c>
      <c r="AC12" t="s">
        <v>187</v>
      </c>
      <c r="AE12" s="11" t="s">
        <v>374</v>
      </c>
      <c r="AG12" t="s">
        <v>251</v>
      </c>
    </row>
    <row r="13" ht="15"/>
    <row r="14" spans="1:11" ht="15">
      <c r="A14" t="s">
        <v>8</v>
      </c>
      <c r="K14" s="6"/>
    </row>
    <row r="15" spans="1:32" ht="15">
      <c r="A15" s="9" t="s">
        <v>9</v>
      </c>
      <c r="B15" t="s">
        <v>58</v>
      </c>
      <c r="C15" s="13">
        <v>15280</v>
      </c>
      <c r="D15" s="13">
        <v>42100</v>
      </c>
      <c r="E15" s="13">
        <v>45390</v>
      </c>
      <c r="AA15">
        <v>80270</v>
      </c>
      <c r="AB15">
        <v>106684</v>
      </c>
      <c r="AF15">
        <v>32300</v>
      </c>
    </row>
    <row r="16" spans="1:27" ht="15">
      <c r="A16" t="s">
        <v>300</v>
      </c>
      <c r="B16" t="s">
        <v>58</v>
      </c>
      <c r="AA16">
        <v>20620</v>
      </c>
    </row>
    <row r="17" ht="15"/>
    <row r="18" spans="1:29" ht="15">
      <c r="A18" t="s">
        <v>97</v>
      </c>
      <c r="B18" t="s">
        <v>58</v>
      </c>
      <c r="C18">
        <v>70</v>
      </c>
      <c r="D18">
        <v>240</v>
      </c>
      <c r="E18">
        <v>270</v>
      </c>
      <c r="L18">
        <v>68</v>
      </c>
      <c r="P18">
        <v>114</v>
      </c>
      <c r="AA18">
        <v>1016</v>
      </c>
      <c r="AC18">
        <v>113</v>
      </c>
    </row>
    <row r="19" spans="1:27" ht="15">
      <c r="A19" t="s">
        <v>103</v>
      </c>
      <c r="B19" t="s">
        <v>58</v>
      </c>
      <c r="AA19">
        <v>2406</v>
      </c>
    </row>
    <row r="20" spans="1:34" ht="15">
      <c r="A20" t="s">
        <v>343</v>
      </c>
      <c r="B20" t="s">
        <v>58</v>
      </c>
      <c r="AH20">
        <v>840</v>
      </c>
    </row>
    <row r="21" spans="1:27" ht="15">
      <c r="A21" t="s">
        <v>312</v>
      </c>
      <c r="B21" t="s">
        <v>58</v>
      </c>
      <c r="AA21" s="12">
        <v>1884</v>
      </c>
    </row>
    <row r="22" ht="15"/>
    <row r="23" spans="1:34" ht="15">
      <c r="A23" s="9" t="s">
        <v>10</v>
      </c>
      <c r="B23" t="s">
        <v>58</v>
      </c>
      <c r="C23" s="13">
        <v>14655</v>
      </c>
      <c r="D23" s="13">
        <v>41370</v>
      </c>
      <c r="E23" s="13">
        <v>44490</v>
      </c>
      <c r="F23" s="13">
        <v>45500</v>
      </c>
      <c r="G23" s="13">
        <v>55200</v>
      </c>
      <c r="H23" s="13">
        <v>73400</v>
      </c>
      <c r="J23">
        <v>11485</v>
      </c>
      <c r="K23">
        <v>13850</v>
      </c>
      <c r="L23">
        <v>17188</v>
      </c>
      <c r="M23">
        <v>19000</v>
      </c>
      <c r="N23">
        <v>27000</v>
      </c>
      <c r="O23">
        <v>20710</v>
      </c>
      <c r="P23">
        <v>35000</v>
      </c>
      <c r="Q23">
        <v>42000</v>
      </c>
      <c r="R23">
        <v>65000</v>
      </c>
      <c r="S23">
        <v>13984</v>
      </c>
      <c r="T23">
        <v>22851</v>
      </c>
      <c r="U23">
        <v>26757</v>
      </c>
      <c r="V23">
        <v>29600</v>
      </c>
      <c r="W23">
        <v>35257</v>
      </c>
      <c r="X23">
        <v>20321</v>
      </c>
      <c r="Y23">
        <v>24690</v>
      </c>
      <c r="Z23">
        <v>25400</v>
      </c>
      <c r="AA23">
        <v>77626</v>
      </c>
      <c r="AB23">
        <v>100944</v>
      </c>
      <c r="AE23" s="11">
        <v>18860</v>
      </c>
      <c r="AF23">
        <v>21300</v>
      </c>
      <c r="AG23">
        <v>27079</v>
      </c>
      <c r="AH23">
        <v>40608</v>
      </c>
    </row>
    <row r="24" spans="1:27" ht="15">
      <c r="A24" t="s">
        <v>301</v>
      </c>
      <c r="B24" t="s">
        <v>58</v>
      </c>
      <c r="AA24">
        <v>17976</v>
      </c>
    </row>
    <row r="25" ht="15"/>
    <row r="26" spans="1:27" ht="15">
      <c r="A26" t="s">
        <v>99</v>
      </c>
      <c r="B26" t="s">
        <v>58</v>
      </c>
      <c r="C26">
        <v>28</v>
      </c>
      <c r="S26">
        <v>949</v>
      </c>
      <c r="AA26">
        <v>168</v>
      </c>
    </row>
    <row r="27" spans="1:34" ht="15">
      <c r="A27" t="s">
        <v>67</v>
      </c>
      <c r="B27" t="s">
        <v>58</v>
      </c>
      <c r="C27" s="13">
        <v>2950</v>
      </c>
      <c r="D27" s="13">
        <v>4500</v>
      </c>
      <c r="E27" s="13">
        <v>8900</v>
      </c>
      <c r="G27" s="13">
        <v>6000</v>
      </c>
      <c r="W27">
        <v>4572</v>
      </c>
      <c r="X27">
        <v>1539</v>
      </c>
      <c r="Y27">
        <v>3980</v>
      </c>
      <c r="AA27">
        <v>8707</v>
      </c>
      <c r="AH27">
        <v>5900</v>
      </c>
    </row>
    <row r="28" spans="1:27" ht="15">
      <c r="A28" t="s">
        <v>102</v>
      </c>
      <c r="B28" t="s">
        <v>58</v>
      </c>
      <c r="C28">
        <v>80</v>
      </c>
      <c r="AA28">
        <v>163</v>
      </c>
    </row>
    <row r="29" spans="1:27" ht="15">
      <c r="A29" t="s">
        <v>104</v>
      </c>
      <c r="B29" t="s">
        <v>58</v>
      </c>
      <c r="C29">
        <v>211</v>
      </c>
      <c r="G29">
        <v>700</v>
      </c>
      <c r="H29">
        <v>1000</v>
      </c>
      <c r="AA29" s="12">
        <v>466</v>
      </c>
    </row>
    <row r="30" spans="1:34" ht="15">
      <c r="A30" t="s">
        <v>322</v>
      </c>
      <c r="B30" t="s">
        <v>58</v>
      </c>
      <c r="C30">
        <v>249</v>
      </c>
      <c r="G30">
        <v>260</v>
      </c>
      <c r="H30">
        <v>201.6</v>
      </c>
      <c r="S30">
        <v>139</v>
      </c>
      <c r="AA30">
        <v>780</v>
      </c>
      <c r="AH30">
        <v>230</v>
      </c>
    </row>
    <row r="31" spans="1:34" ht="15">
      <c r="A31" t="s">
        <v>96</v>
      </c>
      <c r="B31" t="s">
        <v>58</v>
      </c>
      <c r="C31">
        <v>70</v>
      </c>
      <c r="D31">
        <v>165</v>
      </c>
      <c r="E31">
        <v>190</v>
      </c>
      <c r="F31">
        <v>200</v>
      </c>
      <c r="G31">
        <v>620</v>
      </c>
      <c r="H31">
        <v>1107</v>
      </c>
      <c r="K31">
        <v>91</v>
      </c>
      <c r="L31">
        <v>34</v>
      </c>
      <c r="P31">
        <v>57</v>
      </c>
      <c r="W31">
        <v>610</v>
      </c>
      <c r="X31">
        <v>305</v>
      </c>
      <c r="Y31">
        <v>305</v>
      </c>
      <c r="AA31">
        <v>916</v>
      </c>
      <c r="AB31">
        <v>907</v>
      </c>
      <c r="AC31">
        <v>907</v>
      </c>
      <c r="AH31">
        <v>160</v>
      </c>
    </row>
    <row r="32" spans="1:34" ht="15">
      <c r="A32" t="s">
        <v>101</v>
      </c>
      <c r="B32" t="s">
        <v>58</v>
      </c>
      <c r="C32" s="13">
        <v>441</v>
      </c>
      <c r="D32" s="16">
        <f>0.1*D81</f>
        <v>43</v>
      </c>
      <c r="E32" s="16">
        <f>0.1*E81</f>
        <v>43</v>
      </c>
      <c r="F32" s="16">
        <f>0.1*F81</f>
        <v>0</v>
      </c>
      <c r="G32" s="16">
        <f>0.1*G81</f>
        <v>120</v>
      </c>
      <c r="H32" s="16">
        <f>0.1*H81</f>
        <v>150</v>
      </c>
      <c r="J32" s="16">
        <f aca="true" t="shared" si="0" ref="J32:Z32">0.1*J81</f>
        <v>14.600000000000001</v>
      </c>
      <c r="K32" s="16">
        <f t="shared" si="0"/>
        <v>0</v>
      </c>
      <c r="L32" s="16">
        <f t="shared" si="0"/>
        <v>20.8</v>
      </c>
      <c r="M32" s="16">
        <f t="shared" si="0"/>
        <v>0</v>
      </c>
      <c r="N32" s="16">
        <f t="shared" si="0"/>
        <v>0</v>
      </c>
      <c r="O32" s="16"/>
      <c r="P32" s="16">
        <f t="shared" si="0"/>
        <v>20.3</v>
      </c>
      <c r="Q32" s="16">
        <f t="shared" si="0"/>
        <v>60</v>
      </c>
      <c r="R32" s="16">
        <f t="shared" si="0"/>
        <v>90</v>
      </c>
      <c r="S32" s="16">
        <f t="shared" si="0"/>
        <v>0</v>
      </c>
      <c r="T32" s="16">
        <f t="shared" si="0"/>
        <v>49.2</v>
      </c>
      <c r="U32" s="16">
        <f t="shared" si="0"/>
        <v>49.2</v>
      </c>
      <c r="V32" s="16">
        <f t="shared" si="0"/>
        <v>54.1</v>
      </c>
      <c r="W32" s="16">
        <f t="shared" si="0"/>
        <v>0</v>
      </c>
      <c r="X32" s="16">
        <f t="shared" si="0"/>
        <v>0</v>
      </c>
      <c r="Y32" s="16">
        <f t="shared" si="0"/>
        <v>0</v>
      </c>
      <c r="Z32" s="16">
        <f t="shared" si="0"/>
        <v>0</v>
      </c>
      <c r="AA32" s="16">
        <f>0.1*AA81</f>
        <v>191</v>
      </c>
      <c r="AB32" s="16">
        <f>0.1*AB81</f>
        <v>248</v>
      </c>
      <c r="AC32" s="16">
        <f>0.1*AC81</f>
        <v>0</v>
      </c>
      <c r="AF32" s="16">
        <f>0.1*AF81</f>
        <v>0</v>
      </c>
      <c r="AG32" s="16">
        <f>0.1*AG81</f>
        <v>17.2</v>
      </c>
      <c r="AH32" s="16">
        <f>0.1*AH81</f>
        <v>0</v>
      </c>
    </row>
    <row r="33" spans="1:34" ht="15">
      <c r="A33" t="s">
        <v>302</v>
      </c>
      <c r="B33" t="s">
        <v>58</v>
      </c>
      <c r="C33" t="s">
        <v>325</v>
      </c>
      <c r="D33" s="16">
        <f>D32</f>
        <v>43</v>
      </c>
      <c r="E33" s="16">
        <f>E32</f>
        <v>43</v>
      </c>
      <c r="F33" s="16">
        <f>F32</f>
        <v>0</v>
      </c>
      <c r="G33" s="16">
        <f>G32</f>
        <v>120</v>
      </c>
      <c r="H33" s="16">
        <f>H32</f>
        <v>150</v>
      </c>
      <c r="J33" s="16">
        <f>J32</f>
        <v>14.600000000000001</v>
      </c>
      <c r="K33" s="16">
        <f>K32</f>
        <v>0</v>
      </c>
      <c r="L33" s="16">
        <f>L32</f>
        <v>20.8</v>
      </c>
      <c r="M33" s="16">
        <f>M32</f>
        <v>0</v>
      </c>
      <c r="N33" s="16">
        <f>N32</f>
        <v>0</v>
      </c>
      <c r="O33" s="16"/>
      <c r="P33" s="16">
        <f aca="true" t="shared" si="1" ref="P33:AC33">P32</f>
        <v>20.3</v>
      </c>
      <c r="Q33" s="16">
        <f t="shared" si="1"/>
        <v>60</v>
      </c>
      <c r="R33" s="16">
        <f t="shared" si="1"/>
        <v>90</v>
      </c>
      <c r="S33" s="16">
        <f t="shared" si="1"/>
        <v>0</v>
      </c>
      <c r="T33" s="16">
        <f t="shared" si="1"/>
        <v>49.2</v>
      </c>
      <c r="U33" s="16">
        <f t="shared" si="1"/>
        <v>49.2</v>
      </c>
      <c r="V33" s="16">
        <f t="shared" si="1"/>
        <v>54.1</v>
      </c>
      <c r="W33" s="16">
        <f t="shared" si="1"/>
        <v>0</v>
      </c>
      <c r="X33" s="16">
        <f t="shared" si="1"/>
        <v>0</v>
      </c>
      <c r="Y33" s="16">
        <f t="shared" si="1"/>
        <v>0</v>
      </c>
      <c r="Z33" s="16">
        <f t="shared" si="1"/>
        <v>0</v>
      </c>
      <c r="AA33" s="16">
        <f t="shared" si="1"/>
        <v>191</v>
      </c>
      <c r="AB33" s="16">
        <f t="shared" si="1"/>
        <v>248</v>
      </c>
      <c r="AC33" s="16">
        <f t="shared" si="1"/>
        <v>0</v>
      </c>
      <c r="AF33" s="16">
        <f>AF32</f>
        <v>0</v>
      </c>
      <c r="AG33" s="16">
        <f>AG32</f>
        <v>17.2</v>
      </c>
      <c r="AH33" s="16">
        <f>AH32</f>
        <v>0</v>
      </c>
    </row>
    <row r="34" spans="1:28" ht="15">
      <c r="A34" t="s">
        <v>108</v>
      </c>
      <c r="B34" t="s">
        <v>58</v>
      </c>
      <c r="AA34" s="12">
        <v>0</v>
      </c>
      <c r="AB34">
        <v>13046</v>
      </c>
    </row>
    <row r="35" spans="1:28" ht="15">
      <c r="A35" t="s">
        <v>98</v>
      </c>
      <c r="B35" t="s">
        <v>58</v>
      </c>
      <c r="G35">
        <v>450</v>
      </c>
      <c r="H35">
        <v>900</v>
      </c>
      <c r="Q35">
        <v>550</v>
      </c>
      <c r="S35">
        <v>183</v>
      </c>
      <c r="U35">
        <v>292</v>
      </c>
      <c r="W35">
        <v>422</v>
      </c>
      <c r="X35">
        <v>230</v>
      </c>
      <c r="Y35">
        <v>330</v>
      </c>
      <c r="AA35">
        <v>1746</v>
      </c>
      <c r="AB35">
        <v>1954</v>
      </c>
    </row>
    <row r="36" spans="1:28" ht="15">
      <c r="A36" t="s">
        <v>76</v>
      </c>
      <c r="B36" t="s">
        <v>58</v>
      </c>
      <c r="C36" s="13">
        <v>339</v>
      </c>
      <c r="D36" s="13">
        <v>1200</v>
      </c>
      <c r="E36" s="13">
        <v>1500</v>
      </c>
      <c r="F36" s="13">
        <v>1500</v>
      </c>
      <c r="G36" s="13">
        <v>2500</v>
      </c>
      <c r="H36" s="13">
        <v>5000</v>
      </c>
      <c r="O36">
        <v>1000</v>
      </c>
      <c r="P36">
        <v>1500</v>
      </c>
      <c r="Q36">
        <v>3400</v>
      </c>
      <c r="S36">
        <v>950</v>
      </c>
      <c r="T36">
        <v>1140</v>
      </c>
      <c r="U36">
        <v>2791</v>
      </c>
      <c r="W36">
        <v>1555</v>
      </c>
      <c r="X36">
        <v>813</v>
      </c>
      <c r="Y36">
        <v>1245</v>
      </c>
      <c r="AA36">
        <v>4648</v>
      </c>
      <c r="AB36">
        <v>11064</v>
      </c>
    </row>
    <row r="37" spans="1:27" ht="15">
      <c r="A37" t="s">
        <v>311</v>
      </c>
      <c r="B37" t="s">
        <v>58</v>
      </c>
      <c r="AA37">
        <v>0</v>
      </c>
    </row>
    <row r="38" ht="15"/>
    <row r="39" spans="1:5" ht="15">
      <c r="A39" s="9" t="s">
        <v>344</v>
      </c>
      <c r="B39" t="s">
        <v>58</v>
      </c>
      <c r="C39">
        <v>13110</v>
      </c>
      <c r="D39">
        <v>36300</v>
      </c>
      <c r="E39">
        <v>38970</v>
      </c>
    </row>
    <row r="40" ht="15"/>
    <row r="41" spans="1:34" ht="15">
      <c r="A41" s="9" t="s">
        <v>11</v>
      </c>
      <c r="B41" t="s">
        <v>58</v>
      </c>
      <c r="C41" s="13">
        <v>11290</v>
      </c>
      <c r="D41" s="13">
        <v>30530</v>
      </c>
      <c r="E41" s="13">
        <v>33440</v>
      </c>
      <c r="F41" s="13">
        <v>38000</v>
      </c>
      <c r="G41" s="13">
        <v>43000</v>
      </c>
      <c r="H41" s="13">
        <v>62580</v>
      </c>
      <c r="M41">
        <v>13950</v>
      </c>
      <c r="N41">
        <v>19500</v>
      </c>
      <c r="O41">
        <v>16970</v>
      </c>
      <c r="P41">
        <v>27910</v>
      </c>
      <c r="Q41">
        <v>40600</v>
      </c>
      <c r="AA41">
        <v>59650</v>
      </c>
      <c r="AB41">
        <v>98425</v>
      </c>
      <c r="AE41" s="11">
        <v>14340</v>
      </c>
      <c r="AF41">
        <v>16500</v>
      </c>
      <c r="AH41">
        <v>34074</v>
      </c>
    </row>
    <row r="42" spans="1:27" ht="15">
      <c r="A42" s="11" t="s">
        <v>305</v>
      </c>
      <c r="B42" t="s">
        <v>58</v>
      </c>
      <c r="AA42">
        <v>3170</v>
      </c>
    </row>
    <row r="43" ht="15">
      <c r="A43" s="11"/>
    </row>
    <row r="44" spans="1:34" ht="15">
      <c r="A44" t="s">
        <v>100</v>
      </c>
      <c r="B44" t="s">
        <v>58</v>
      </c>
      <c r="C44" s="16">
        <f aca="true" t="shared" si="2" ref="C44:H44">0.1*C80</f>
        <v>70</v>
      </c>
      <c r="D44" s="16">
        <f t="shared" si="2"/>
        <v>100.30000000000001</v>
      </c>
      <c r="E44" s="16">
        <f t="shared" si="2"/>
        <v>118.5</v>
      </c>
      <c r="F44" s="16">
        <f t="shared" si="2"/>
        <v>0</v>
      </c>
      <c r="G44" s="16">
        <f t="shared" si="2"/>
        <v>198</v>
      </c>
      <c r="H44" s="16">
        <f t="shared" si="2"/>
        <v>250</v>
      </c>
      <c r="J44" s="16">
        <f aca="true" t="shared" si="3" ref="J44:Z44">0.1*J80</f>
        <v>45.5</v>
      </c>
      <c r="K44" s="16">
        <f t="shared" si="3"/>
        <v>0</v>
      </c>
      <c r="L44" s="16">
        <f t="shared" si="3"/>
        <v>55.5</v>
      </c>
      <c r="M44" s="16">
        <f t="shared" si="3"/>
        <v>0</v>
      </c>
      <c r="N44" s="16">
        <f t="shared" si="3"/>
        <v>0</v>
      </c>
      <c r="O44" s="16"/>
      <c r="P44" s="16">
        <f t="shared" si="3"/>
        <v>32.5</v>
      </c>
      <c r="Q44" s="16">
        <f t="shared" si="3"/>
        <v>120</v>
      </c>
      <c r="R44" s="16">
        <f t="shared" si="3"/>
        <v>60</v>
      </c>
      <c r="S44" s="16">
        <f t="shared" si="3"/>
        <v>0</v>
      </c>
      <c r="T44" s="16">
        <f t="shared" si="3"/>
        <v>44.6</v>
      </c>
      <c r="U44" s="16">
        <f t="shared" si="3"/>
        <v>63.6</v>
      </c>
      <c r="V44" s="16">
        <f t="shared" si="3"/>
        <v>91</v>
      </c>
      <c r="W44" s="16">
        <f t="shared" si="3"/>
        <v>0</v>
      </c>
      <c r="X44" s="16">
        <f t="shared" si="3"/>
        <v>0</v>
      </c>
      <c r="Y44" s="16">
        <f t="shared" si="3"/>
        <v>0</v>
      </c>
      <c r="Z44" s="16">
        <f t="shared" si="3"/>
        <v>0</v>
      </c>
      <c r="AA44" s="16">
        <f>0.1*AA80</f>
        <v>276</v>
      </c>
      <c r="AB44" s="16">
        <f>0.1*AB80</f>
        <v>320</v>
      </c>
      <c r="AC44" s="16">
        <f>0.1*AC80</f>
        <v>0</v>
      </c>
      <c r="AF44" s="16">
        <f>0.1*AF80</f>
        <v>16</v>
      </c>
      <c r="AG44" s="16">
        <f>0.1*AG80</f>
        <v>24.3</v>
      </c>
      <c r="AH44" s="16">
        <f>0.1*AH80</f>
        <v>0</v>
      </c>
    </row>
    <row r="45" spans="1:34" ht="15">
      <c r="A45" t="s">
        <v>303</v>
      </c>
      <c r="B45" t="s">
        <v>58</v>
      </c>
      <c r="C45" s="16">
        <f aca="true" t="shared" si="4" ref="C45:H45">C44</f>
        <v>70</v>
      </c>
      <c r="D45" s="16">
        <f t="shared" si="4"/>
        <v>100.30000000000001</v>
      </c>
      <c r="E45" s="16">
        <f t="shared" si="4"/>
        <v>118.5</v>
      </c>
      <c r="F45" s="16">
        <f t="shared" si="4"/>
        <v>0</v>
      </c>
      <c r="G45" s="16">
        <f t="shared" si="4"/>
        <v>198</v>
      </c>
      <c r="H45" s="16">
        <f t="shared" si="4"/>
        <v>250</v>
      </c>
      <c r="J45" s="16">
        <f>J44</f>
        <v>45.5</v>
      </c>
      <c r="K45" s="16">
        <f>K44</f>
        <v>0</v>
      </c>
      <c r="L45" s="16">
        <f>L44</f>
        <v>55.5</v>
      </c>
      <c r="M45" s="16">
        <f>M44</f>
        <v>0</v>
      </c>
      <c r="N45" s="16">
        <f>N44</f>
        <v>0</v>
      </c>
      <c r="O45" s="16"/>
      <c r="P45" s="16">
        <f aca="true" t="shared" si="5" ref="P45:AC45">P44</f>
        <v>32.5</v>
      </c>
      <c r="Q45" s="16">
        <f t="shared" si="5"/>
        <v>120</v>
      </c>
      <c r="R45" s="16">
        <f t="shared" si="5"/>
        <v>60</v>
      </c>
      <c r="S45" s="16">
        <f t="shared" si="5"/>
        <v>0</v>
      </c>
      <c r="T45" s="16">
        <f t="shared" si="5"/>
        <v>44.6</v>
      </c>
      <c r="U45" s="16">
        <f t="shared" si="5"/>
        <v>63.6</v>
      </c>
      <c r="V45" s="16">
        <f t="shared" si="5"/>
        <v>91</v>
      </c>
      <c r="W45" s="16">
        <f t="shared" si="5"/>
        <v>0</v>
      </c>
      <c r="X45" s="16">
        <f t="shared" si="5"/>
        <v>0</v>
      </c>
      <c r="Y45" s="16">
        <f t="shared" si="5"/>
        <v>0</v>
      </c>
      <c r="Z45" s="16">
        <f t="shared" si="5"/>
        <v>0</v>
      </c>
      <c r="AA45" s="16">
        <f t="shared" si="5"/>
        <v>276</v>
      </c>
      <c r="AB45" s="16">
        <f t="shared" si="5"/>
        <v>320</v>
      </c>
      <c r="AC45" s="16">
        <f t="shared" si="5"/>
        <v>0</v>
      </c>
      <c r="AF45" s="16">
        <f>AF44</f>
        <v>16</v>
      </c>
      <c r="AG45" s="16">
        <f>AG44</f>
        <v>24.3</v>
      </c>
      <c r="AH45" s="16">
        <f>AH44</f>
        <v>0</v>
      </c>
    </row>
    <row r="46" spans="1:27" ht="15">
      <c r="A46" t="s">
        <v>310</v>
      </c>
      <c r="B46" t="s">
        <v>58</v>
      </c>
      <c r="AA46">
        <v>2618</v>
      </c>
    </row>
    <row r="47" ht="15"/>
    <row r="48" spans="1:34" ht="15">
      <c r="A48" s="9" t="s">
        <v>12</v>
      </c>
      <c r="B48" t="s">
        <v>58</v>
      </c>
      <c r="S48">
        <v>9930</v>
      </c>
      <c r="T48">
        <v>15454</v>
      </c>
      <c r="U48">
        <v>17660</v>
      </c>
      <c r="V48">
        <v>20440</v>
      </c>
      <c r="W48">
        <v>25909</v>
      </c>
      <c r="X48">
        <v>16115</v>
      </c>
      <c r="Y48">
        <v>17630</v>
      </c>
      <c r="Z48">
        <v>21950</v>
      </c>
      <c r="AA48">
        <v>56480</v>
      </c>
      <c r="AB48">
        <v>75160</v>
      </c>
      <c r="AH48">
        <v>26000</v>
      </c>
    </row>
    <row r="49" spans="1:34" ht="15">
      <c r="A49" t="s">
        <v>19</v>
      </c>
      <c r="B49" t="s">
        <v>58</v>
      </c>
      <c r="E49">
        <v>3096</v>
      </c>
      <c r="J49">
        <v>90</v>
      </c>
      <c r="U49">
        <v>360</v>
      </c>
      <c r="V49">
        <v>360</v>
      </c>
      <c r="AA49">
        <v>6351</v>
      </c>
      <c r="AB49">
        <v>12000</v>
      </c>
      <c r="AH49">
        <v>1374</v>
      </c>
    </row>
    <row r="50" spans="1:27" ht="15">
      <c r="A50" t="s">
        <v>64</v>
      </c>
      <c r="B50" t="s">
        <v>58</v>
      </c>
      <c r="E50">
        <v>61</v>
      </c>
      <c r="G50">
        <v>50</v>
      </c>
      <c r="S50">
        <v>375</v>
      </c>
      <c r="AA50" s="12">
        <v>70</v>
      </c>
    </row>
    <row r="51" spans="1:34" ht="15">
      <c r="A51" t="s">
        <v>65</v>
      </c>
      <c r="B51" t="s">
        <v>58</v>
      </c>
      <c r="C51">
        <v>1086</v>
      </c>
      <c r="S51">
        <v>615</v>
      </c>
      <c r="AA51" s="12">
        <v>0</v>
      </c>
      <c r="AH51">
        <v>771</v>
      </c>
    </row>
    <row r="52" spans="1:28" ht="15">
      <c r="A52" t="s">
        <v>107</v>
      </c>
      <c r="B52" t="s">
        <v>58</v>
      </c>
      <c r="AA52">
        <v>287</v>
      </c>
      <c r="AB52">
        <v>368</v>
      </c>
    </row>
    <row r="53" spans="1:34" ht="15">
      <c r="A53" t="s">
        <v>66</v>
      </c>
      <c r="B53" t="s">
        <v>58</v>
      </c>
      <c r="S53">
        <v>969</v>
      </c>
      <c r="AA53">
        <v>1300</v>
      </c>
      <c r="AB53">
        <v>1700</v>
      </c>
      <c r="AH53">
        <v>2386</v>
      </c>
    </row>
    <row r="54" spans="1:3" ht="15">
      <c r="A54" t="s">
        <v>323</v>
      </c>
      <c r="B54" t="s">
        <v>58</v>
      </c>
      <c r="C54">
        <v>882</v>
      </c>
    </row>
    <row r="55" spans="1:3" ht="15">
      <c r="A55" t="s">
        <v>324</v>
      </c>
      <c r="B55" t="s">
        <v>58</v>
      </c>
      <c r="C55">
        <v>566</v>
      </c>
    </row>
    <row r="56" spans="1:27" ht="15">
      <c r="A56" t="s">
        <v>309</v>
      </c>
      <c r="B56" t="s">
        <v>58</v>
      </c>
      <c r="AA56" s="12">
        <v>8642</v>
      </c>
    </row>
    <row r="57" ht="15"/>
    <row r="58" spans="1:27" ht="15">
      <c r="A58" s="9" t="s">
        <v>109</v>
      </c>
      <c r="B58" t="s">
        <v>58</v>
      </c>
      <c r="AA58">
        <v>39830</v>
      </c>
    </row>
    <row r="59" spans="1:34" ht="15">
      <c r="A59" t="s">
        <v>63</v>
      </c>
      <c r="B59" t="s">
        <v>58</v>
      </c>
      <c r="C59">
        <v>5563</v>
      </c>
      <c r="S59">
        <v>5288</v>
      </c>
      <c r="AA59">
        <v>22863</v>
      </c>
      <c r="AB59">
        <v>30700</v>
      </c>
      <c r="AH59">
        <v>16413</v>
      </c>
    </row>
    <row r="60" spans="1:28" ht="15">
      <c r="A60" t="s">
        <v>105</v>
      </c>
      <c r="B60" t="s">
        <v>58</v>
      </c>
      <c r="AA60">
        <v>7757</v>
      </c>
      <c r="AB60">
        <v>7628</v>
      </c>
    </row>
    <row r="61" spans="1:28" ht="15">
      <c r="A61" t="s">
        <v>106</v>
      </c>
      <c r="B61" t="s">
        <v>58</v>
      </c>
      <c r="C61" s="13">
        <v>0</v>
      </c>
      <c r="D61" s="13">
        <v>0</v>
      </c>
      <c r="E61" s="13">
        <v>1700</v>
      </c>
      <c r="AA61">
        <v>86</v>
      </c>
      <c r="AB61">
        <v>105</v>
      </c>
    </row>
    <row r="62" spans="1:3" ht="15">
      <c r="A62" t="s">
        <v>38</v>
      </c>
      <c r="B62" t="s">
        <v>58</v>
      </c>
      <c r="C62">
        <v>495</v>
      </c>
    </row>
    <row r="63" spans="1:34" ht="15">
      <c r="A63" t="s">
        <v>308</v>
      </c>
      <c r="B63" t="s">
        <v>58</v>
      </c>
      <c r="C63">
        <v>108</v>
      </c>
      <c r="S63">
        <v>1423</v>
      </c>
      <c r="W63">
        <v>2540</v>
      </c>
      <c r="X63">
        <v>2032</v>
      </c>
      <c r="Y63">
        <v>2032</v>
      </c>
      <c r="Z63">
        <v>2100</v>
      </c>
      <c r="AA63" s="12">
        <v>9124</v>
      </c>
      <c r="AH63">
        <v>3645</v>
      </c>
    </row>
    <row r="64" ht="15">
      <c r="AA64" s="10"/>
    </row>
    <row r="65" ht="15"/>
    <row r="66" spans="1:34" ht="15">
      <c r="A66" s="9" t="s">
        <v>19</v>
      </c>
      <c r="C66" t="s">
        <v>332</v>
      </c>
      <c r="D66" t="s">
        <v>340</v>
      </c>
      <c r="E66" t="s">
        <v>340</v>
      </c>
      <c r="G66" t="s">
        <v>342</v>
      </c>
      <c r="H66" t="s">
        <v>288</v>
      </c>
      <c r="J66" t="s">
        <v>218</v>
      </c>
      <c r="K66" s="3" t="s">
        <v>170</v>
      </c>
      <c r="L66" s="3" t="s">
        <v>20</v>
      </c>
      <c r="M66" s="3" t="s">
        <v>231</v>
      </c>
      <c r="N66" s="3" t="s">
        <v>243</v>
      </c>
      <c r="O66" s="3" t="s">
        <v>378</v>
      </c>
      <c r="P66" s="3" t="s">
        <v>155</v>
      </c>
      <c r="Q66" s="3" t="s">
        <v>193</v>
      </c>
      <c r="R66" s="3" t="s">
        <v>164</v>
      </c>
      <c r="S66" s="3" t="s">
        <v>20</v>
      </c>
      <c r="T66" s="3" t="s">
        <v>93</v>
      </c>
      <c r="U66" s="3" t="s">
        <v>93</v>
      </c>
      <c r="V66" s="3" t="s">
        <v>93</v>
      </c>
      <c r="AB66" t="s">
        <v>176</v>
      </c>
      <c r="AC66" t="s">
        <v>185</v>
      </c>
      <c r="AF66" s="3" t="s">
        <v>202</v>
      </c>
      <c r="AG66" s="3" t="s">
        <v>252</v>
      </c>
      <c r="AH66" s="3" t="s">
        <v>262</v>
      </c>
    </row>
    <row r="67" spans="10:34" ht="15">
      <c r="J67" t="s">
        <v>219</v>
      </c>
      <c r="K67" s="3"/>
      <c r="L67" s="3"/>
      <c r="M67" s="3"/>
      <c r="N67" s="3"/>
      <c r="O67" s="3"/>
      <c r="P67" s="3"/>
      <c r="Q67" s="3"/>
      <c r="R67" s="3"/>
      <c r="S67" s="3" t="s">
        <v>70</v>
      </c>
      <c r="T67" s="3" t="s">
        <v>89</v>
      </c>
      <c r="U67" s="3" t="s">
        <v>89</v>
      </c>
      <c r="V67" s="3" t="s">
        <v>89</v>
      </c>
      <c r="AF67" s="3" t="s">
        <v>203</v>
      </c>
      <c r="AG67" s="3"/>
      <c r="AH67" s="3"/>
    </row>
    <row r="68" spans="1:34" ht="15">
      <c r="A68" t="s">
        <v>21</v>
      </c>
      <c r="B68" t="s">
        <v>79</v>
      </c>
      <c r="C68">
        <v>90000</v>
      </c>
      <c r="D68">
        <v>180000</v>
      </c>
      <c r="E68">
        <v>180000</v>
      </c>
      <c r="F68">
        <v>140000</v>
      </c>
      <c r="G68">
        <v>200000</v>
      </c>
      <c r="H68">
        <v>280000</v>
      </c>
      <c r="J68">
        <v>44250</v>
      </c>
      <c r="L68">
        <v>46400</v>
      </c>
      <c r="M68">
        <v>100000</v>
      </c>
      <c r="N68">
        <v>112000</v>
      </c>
      <c r="O68">
        <v>97200</v>
      </c>
      <c r="P68">
        <v>118000</v>
      </c>
      <c r="Q68">
        <v>76200</v>
      </c>
      <c r="R68">
        <v>53000</v>
      </c>
      <c r="S68">
        <v>45000</v>
      </c>
      <c r="T68">
        <v>90000</v>
      </c>
      <c r="U68">
        <v>90000</v>
      </c>
      <c r="V68">
        <v>90000</v>
      </c>
      <c r="W68">
        <v>140000</v>
      </c>
      <c r="X68">
        <v>90000</v>
      </c>
      <c r="Y68">
        <v>105000</v>
      </c>
      <c r="Z68">
        <v>80000</v>
      </c>
      <c r="AB68">
        <v>260000</v>
      </c>
      <c r="AF68">
        <v>20400</v>
      </c>
      <c r="AG68" t="s">
        <v>253</v>
      </c>
      <c r="AH68">
        <v>70000</v>
      </c>
    </row>
    <row r="69" spans="2:10" ht="15">
      <c r="B69" t="s">
        <v>79</v>
      </c>
      <c r="J69">
        <v>11780</v>
      </c>
    </row>
    <row r="70" spans="1:27" ht="15">
      <c r="A70" t="s">
        <v>345</v>
      </c>
      <c r="AA70" t="s">
        <v>346</v>
      </c>
    </row>
    <row r="71" spans="1:34" ht="15">
      <c r="A71" t="s">
        <v>22</v>
      </c>
      <c r="B71" t="s">
        <v>77</v>
      </c>
      <c r="C71">
        <v>2</v>
      </c>
      <c r="D71">
        <v>4</v>
      </c>
      <c r="E71">
        <v>4</v>
      </c>
      <c r="J71">
        <v>2</v>
      </c>
      <c r="L71">
        <v>1</v>
      </c>
      <c r="O71">
        <v>2</v>
      </c>
      <c r="Q71">
        <v>2</v>
      </c>
      <c r="AF71">
        <v>2</v>
      </c>
      <c r="AH71">
        <v>2</v>
      </c>
    </row>
    <row r="72" spans="1:34" ht="15">
      <c r="A72" t="s">
        <v>23</v>
      </c>
      <c r="B72" t="s">
        <v>80</v>
      </c>
      <c r="C72">
        <v>28.5</v>
      </c>
      <c r="D72">
        <v>30.7</v>
      </c>
      <c r="E72">
        <v>29</v>
      </c>
      <c r="F72">
        <v>32</v>
      </c>
      <c r="G72">
        <v>29</v>
      </c>
      <c r="H72">
        <v>30</v>
      </c>
      <c r="J72">
        <v>26</v>
      </c>
      <c r="K72">
        <v>30</v>
      </c>
      <c r="L72">
        <v>25</v>
      </c>
      <c r="M72">
        <v>30</v>
      </c>
      <c r="N72">
        <v>30</v>
      </c>
      <c r="O72">
        <v>28</v>
      </c>
      <c r="P72">
        <v>30</v>
      </c>
      <c r="Q72">
        <v>27</v>
      </c>
      <c r="R72">
        <v>25</v>
      </c>
      <c r="S72">
        <v>26</v>
      </c>
      <c r="AB72">
        <v>30</v>
      </c>
      <c r="AE72" s="11">
        <v>22</v>
      </c>
      <c r="AF72">
        <v>19</v>
      </c>
      <c r="AG72">
        <v>21</v>
      </c>
      <c r="AH72">
        <v>24</v>
      </c>
    </row>
    <row r="73" spans="1:34" ht="15">
      <c r="A73" t="s">
        <v>71</v>
      </c>
      <c r="B73" t="s">
        <v>80</v>
      </c>
      <c r="C73" s="6">
        <v>13.5</v>
      </c>
      <c r="D73">
        <v>18</v>
      </c>
      <c r="E73">
        <v>18.32</v>
      </c>
      <c r="G73">
        <v>18</v>
      </c>
      <c r="O73">
        <v>18</v>
      </c>
      <c r="Q73">
        <v>25</v>
      </c>
      <c r="R73">
        <v>15</v>
      </c>
      <c r="S73">
        <v>24.5</v>
      </c>
      <c r="T73">
        <v>28</v>
      </c>
      <c r="W73">
        <v>30.3</v>
      </c>
      <c r="X73">
        <v>29</v>
      </c>
      <c r="Y73">
        <v>30</v>
      </c>
      <c r="Z73">
        <v>28</v>
      </c>
      <c r="AE73" s="11">
        <v>18</v>
      </c>
      <c r="AF73">
        <v>18</v>
      </c>
      <c r="AH73">
        <v>20</v>
      </c>
    </row>
    <row r="74" spans="1:34" ht="15">
      <c r="A74" t="s">
        <v>24</v>
      </c>
      <c r="B74" t="s">
        <v>81</v>
      </c>
      <c r="C74" s="13" t="s">
        <v>313</v>
      </c>
      <c r="D74" s="13" t="s">
        <v>269</v>
      </c>
      <c r="E74" s="13" t="s">
        <v>276</v>
      </c>
      <c r="F74">
        <v>22000</v>
      </c>
      <c r="G74" t="s">
        <v>282</v>
      </c>
      <c r="H74" t="s">
        <v>289</v>
      </c>
      <c r="J74" t="s">
        <v>220</v>
      </c>
      <c r="K74" t="s">
        <v>171</v>
      </c>
      <c r="L74" t="s">
        <v>27</v>
      </c>
      <c r="M74" t="s">
        <v>230</v>
      </c>
      <c r="O74" t="s">
        <v>379</v>
      </c>
      <c r="P74" t="s">
        <v>156</v>
      </c>
      <c r="R74" t="s">
        <v>165</v>
      </c>
      <c r="S74" t="s">
        <v>72</v>
      </c>
      <c r="W74">
        <v>10000</v>
      </c>
      <c r="X74">
        <v>4000</v>
      </c>
      <c r="Y74">
        <v>10000</v>
      </c>
      <c r="AF74" t="s">
        <v>204</v>
      </c>
      <c r="AG74" t="s">
        <v>254</v>
      </c>
      <c r="AH74" t="s">
        <v>259</v>
      </c>
    </row>
    <row r="75" spans="2:32" ht="15">
      <c r="B75" t="s">
        <v>81</v>
      </c>
      <c r="C75" s="13" t="s">
        <v>314</v>
      </c>
      <c r="D75" s="13" t="s">
        <v>321</v>
      </c>
      <c r="E75" s="13" t="s">
        <v>277</v>
      </c>
      <c r="G75" t="s">
        <v>283</v>
      </c>
      <c r="S75" t="s">
        <v>73</v>
      </c>
      <c r="AF75" t="s">
        <v>205</v>
      </c>
    </row>
    <row r="76" spans="2:7" ht="15">
      <c r="B76" t="s">
        <v>81</v>
      </c>
      <c r="C76" t="s">
        <v>315</v>
      </c>
      <c r="G76" t="s">
        <v>394</v>
      </c>
    </row>
    <row r="77" spans="1:32" ht="15">
      <c r="A77" t="s">
        <v>206</v>
      </c>
      <c r="B77" t="s">
        <v>207</v>
      </c>
      <c r="C77">
        <v>15</v>
      </c>
      <c r="D77">
        <v>30</v>
      </c>
      <c r="E77">
        <v>30</v>
      </c>
      <c r="H77">
        <v>45</v>
      </c>
      <c r="AF77">
        <v>30</v>
      </c>
    </row>
    <row r="78" ht="15"/>
    <row r="79" spans="1:34" ht="15">
      <c r="A79" t="s">
        <v>28</v>
      </c>
      <c r="B79" t="s">
        <v>78</v>
      </c>
      <c r="C79" s="13">
        <v>804</v>
      </c>
      <c r="D79" s="13">
        <v>1433</v>
      </c>
      <c r="E79" s="13">
        <v>1615</v>
      </c>
      <c r="F79">
        <v>1200</v>
      </c>
      <c r="G79">
        <v>3180</v>
      </c>
      <c r="H79">
        <v>4000</v>
      </c>
      <c r="J79">
        <v>601</v>
      </c>
      <c r="L79">
        <v>763</v>
      </c>
      <c r="M79">
        <v>347</v>
      </c>
      <c r="N79">
        <v>970</v>
      </c>
      <c r="O79">
        <v>1110</v>
      </c>
      <c r="P79">
        <v>528</v>
      </c>
      <c r="Q79">
        <v>1959</v>
      </c>
      <c r="R79">
        <v>1500</v>
      </c>
      <c r="S79">
        <v>624</v>
      </c>
      <c r="T79">
        <v>938</v>
      </c>
      <c r="U79">
        <v>1128</v>
      </c>
      <c r="V79">
        <v>1451</v>
      </c>
      <c r="AA79">
        <f>AA80+AA81</f>
        <v>4670</v>
      </c>
      <c r="AB79">
        <v>5680</v>
      </c>
      <c r="AC79">
        <v>4660</v>
      </c>
      <c r="AE79" s="11">
        <v>450</v>
      </c>
      <c r="AG79">
        <v>415</v>
      </c>
      <c r="AH79">
        <v>1067</v>
      </c>
    </row>
    <row r="80" spans="1:33" ht="15">
      <c r="A80" t="s">
        <v>25</v>
      </c>
      <c r="B80" t="s">
        <v>78</v>
      </c>
      <c r="C80" s="13">
        <v>700</v>
      </c>
      <c r="D80" s="13">
        <v>1003</v>
      </c>
      <c r="E80" s="13">
        <v>1185</v>
      </c>
      <c r="G80">
        <v>1980</v>
      </c>
      <c r="H80">
        <v>2500</v>
      </c>
      <c r="J80">
        <v>455</v>
      </c>
      <c r="L80">
        <v>555</v>
      </c>
      <c r="O80">
        <v>726</v>
      </c>
      <c r="P80">
        <v>325</v>
      </c>
      <c r="Q80">
        <v>1200</v>
      </c>
      <c r="R80">
        <v>600</v>
      </c>
      <c r="T80">
        <v>446</v>
      </c>
      <c r="U80">
        <v>636</v>
      </c>
      <c r="V80">
        <v>910</v>
      </c>
      <c r="AA80">
        <v>2760</v>
      </c>
      <c r="AB80">
        <v>3200</v>
      </c>
      <c r="AF80">
        <v>160</v>
      </c>
      <c r="AG80">
        <v>243</v>
      </c>
    </row>
    <row r="81" spans="1:33" ht="15">
      <c r="A81" t="s">
        <v>26</v>
      </c>
      <c r="B81" t="s">
        <v>78</v>
      </c>
      <c r="C81" s="13">
        <v>104</v>
      </c>
      <c r="D81" s="13">
        <v>430</v>
      </c>
      <c r="E81" s="13">
        <v>430</v>
      </c>
      <c r="G81">
        <v>1200</v>
      </c>
      <c r="H81">
        <v>1500</v>
      </c>
      <c r="J81">
        <v>146</v>
      </c>
      <c r="L81">
        <v>208</v>
      </c>
      <c r="O81">
        <v>384</v>
      </c>
      <c r="P81">
        <v>203</v>
      </c>
      <c r="Q81">
        <v>600</v>
      </c>
      <c r="R81">
        <v>900</v>
      </c>
      <c r="T81">
        <v>492</v>
      </c>
      <c r="U81">
        <v>492</v>
      </c>
      <c r="V81">
        <v>541</v>
      </c>
      <c r="AA81">
        <v>1910</v>
      </c>
      <c r="AB81">
        <v>2480</v>
      </c>
      <c r="AG81">
        <v>172</v>
      </c>
    </row>
    <row r="82" spans="1:34" ht="15">
      <c r="A82" t="s">
        <v>208</v>
      </c>
      <c r="B82" t="s">
        <v>78</v>
      </c>
      <c r="AE82" s="11">
        <v>700</v>
      </c>
      <c r="AF82" t="s">
        <v>209</v>
      </c>
      <c r="AG82">
        <v>913</v>
      </c>
      <c r="AH82">
        <v>1903</v>
      </c>
    </row>
    <row r="83" ht="15"/>
    <row r="84" spans="1:12" ht="15">
      <c r="A84" t="s">
        <v>29</v>
      </c>
      <c r="L84" t="s">
        <v>34</v>
      </c>
    </row>
    <row r="85" spans="1:12" ht="15">
      <c r="A85" t="s">
        <v>30</v>
      </c>
      <c r="L85" t="s">
        <v>35</v>
      </c>
    </row>
    <row r="86" spans="1:12" ht="15">
      <c r="A86" t="s">
        <v>31</v>
      </c>
      <c r="L86" t="s">
        <v>36</v>
      </c>
    </row>
    <row r="87" spans="1:34" ht="15">
      <c r="A87" t="s">
        <v>32</v>
      </c>
      <c r="K87" s="2"/>
      <c r="L87" s="2" t="s">
        <v>59</v>
      </c>
      <c r="M87" s="2"/>
      <c r="N87" s="2"/>
      <c r="O87" s="2"/>
      <c r="P87" s="2"/>
      <c r="Q87" s="2"/>
      <c r="R87" s="2"/>
      <c r="AF87" s="2"/>
      <c r="AG87" s="2"/>
      <c r="AH87" s="2"/>
    </row>
    <row r="88" spans="1:34" ht="15">
      <c r="A88" t="s">
        <v>33</v>
      </c>
      <c r="K88" s="4"/>
      <c r="L88" s="4" t="s">
        <v>37</v>
      </c>
      <c r="M88" s="4"/>
      <c r="N88" s="4"/>
      <c r="O88" s="4"/>
      <c r="P88" s="4"/>
      <c r="Q88" s="4"/>
      <c r="R88" s="4"/>
      <c r="AF88" s="4"/>
      <c r="AG88" s="4"/>
      <c r="AH88" s="4"/>
    </row>
    <row r="89" ht="15"/>
    <row r="90" spans="1:8" ht="15">
      <c r="A90" s="9" t="s">
        <v>38</v>
      </c>
      <c r="D90" t="s">
        <v>274</v>
      </c>
      <c r="E90" t="s">
        <v>275</v>
      </c>
      <c r="G90" t="s">
        <v>286</v>
      </c>
      <c r="H90" t="s">
        <v>286</v>
      </c>
    </row>
    <row r="91" spans="1:34" ht="15">
      <c r="A91" t="s">
        <v>39</v>
      </c>
      <c r="C91" t="s">
        <v>331</v>
      </c>
      <c r="D91" t="s">
        <v>272</v>
      </c>
      <c r="E91" t="s">
        <v>279</v>
      </c>
      <c r="G91" t="s">
        <v>296</v>
      </c>
      <c r="J91" t="s">
        <v>221</v>
      </c>
      <c r="L91" t="s">
        <v>40</v>
      </c>
      <c r="M91" t="s">
        <v>233</v>
      </c>
      <c r="N91" t="s">
        <v>233</v>
      </c>
      <c r="O91" t="s">
        <v>387</v>
      </c>
      <c r="P91" t="s">
        <v>157</v>
      </c>
      <c r="Q91" t="s">
        <v>199</v>
      </c>
      <c r="S91" t="s">
        <v>74</v>
      </c>
      <c r="T91" t="s">
        <v>74</v>
      </c>
      <c r="U91" t="s">
        <v>74</v>
      </c>
      <c r="V91" t="s">
        <v>74</v>
      </c>
      <c r="AE91" s="11" t="s">
        <v>373</v>
      </c>
      <c r="AF91" t="s">
        <v>211</v>
      </c>
      <c r="AG91" t="s">
        <v>255</v>
      </c>
      <c r="AH91" t="s">
        <v>233</v>
      </c>
    </row>
    <row r="92" spans="4:34" ht="15">
      <c r="D92" t="s">
        <v>273</v>
      </c>
      <c r="E92" t="s">
        <v>280</v>
      </c>
      <c r="G92" t="s">
        <v>294</v>
      </c>
      <c r="H92" t="s">
        <v>294</v>
      </c>
      <c r="L92" t="s">
        <v>41</v>
      </c>
      <c r="O92" t="s">
        <v>390</v>
      </c>
      <c r="P92" t="s">
        <v>158</v>
      </c>
      <c r="T92" t="s">
        <v>84</v>
      </c>
      <c r="U92" t="s">
        <v>84</v>
      </c>
      <c r="V92" t="s">
        <v>84</v>
      </c>
      <c r="AF92" t="s">
        <v>212</v>
      </c>
      <c r="AG92" t="s">
        <v>256</v>
      </c>
      <c r="AH92" t="s">
        <v>265</v>
      </c>
    </row>
    <row r="93" spans="1:33" ht="15">
      <c r="A93" t="s">
        <v>159</v>
      </c>
      <c r="C93" t="s">
        <v>317</v>
      </c>
      <c r="D93" t="s">
        <v>270</v>
      </c>
      <c r="E93" t="s">
        <v>278</v>
      </c>
      <c r="G93" t="s">
        <v>287</v>
      </c>
      <c r="H93" t="s">
        <v>278</v>
      </c>
      <c r="J93" t="s">
        <v>223</v>
      </c>
      <c r="M93" t="s">
        <v>232</v>
      </c>
      <c r="N93" t="s">
        <v>232</v>
      </c>
      <c r="P93" t="s">
        <v>160</v>
      </c>
      <c r="Q93" t="s">
        <v>197</v>
      </c>
      <c r="AB93" t="s">
        <v>177</v>
      </c>
      <c r="AC93" t="s">
        <v>186</v>
      </c>
      <c r="AF93" t="s">
        <v>210</v>
      </c>
      <c r="AG93" t="s">
        <v>249</v>
      </c>
    </row>
    <row r="94" spans="3:34" ht="15">
      <c r="C94" t="s">
        <v>329</v>
      </c>
      <c r="D94" t="s">
        <v>271</v>
      </c>
      <c r="E94" t="s">
        <v>341</v>
      </c>
      <c r="G94" t="s">
        <v>295</v>
      </c>
      <c r="H94" t="s">
        <v>295</v>
      </c>
      <c r="J94" t="s">
        <v>222</v>
      </c>
      <c r="Q94" t="s">
        <v>198</v>
      </c>
      <c r="AH94" t="s">
        <v>266</v>
      </c>
    </row>
    <row r="95" spans="3:4" ht="15">
      <c r="C95" t="s">
        <v>330</v>
      </c>
      <c r="D95" t="s">
        <v>337</v>
      </c>
    </row>
    <row r="96" ht="15">
      <c r="D96" t="s">
        <v>338</v>
      </c>
    </row>
    <row r="97" ht="15">
      <c r="D97" t="s">
        <v>339</v>
      </c>
    </row>
    <row r="98" ht="15"/>
    <row r="99" ht="15">
      <c r="A99" s="9" t="s">
        <v>42</v>
      </c>
    </row>
    <row r="100" spans="2:34" ht="15">
      <c r="B100" t="s">
        <v>77</v>
      </c>
      <c r="C100" t="s">
        <v>326</v>
      </c>
      <c r="D100" t="s">
        <v>333</v>
      </c>
      <c r="E100" t="s">
        <v>124</v>
      </c>
      <c r="F100" t="s">
        <v>150</v>
      </c>
      <c r="G100" t="s">
        <v>129</v>
      </c>
      <c r="H100" t="s">
        <v>291</v>
      </c>
      <c r="J100" t="s">
        <v>224</v>
      </c>
      <c r="K100" t="s">
        <v>172</v>
      </c>
      <c r="L100" t="s">
        <v>43</v>
      </c>
      <c r="M100" t="s">
        <v>234</v>
      </c>
      <c r="N100" t="s">
        <v>244</v>
      </c>
      <c r="O100" t="s">
        <v>380</v>
      </c>
      <c r="P100" t="s">
        <v>161</v>
      </c>
      <c r="Q100" t="s">
        <v>194</v>
      </c>
      <c r="R100" t="s">
        <v>166</v>
      </c>
      <c r="S100" t="s">
        <v>61</v>
      </c>
      <c r="T100" t="s">
        <v>85</v>
      </c>
      <c r="U100" t="s">
        <v>85</v>
      </c>
      <c r="AB100" t="s">
        <v>178</v>
      </c>
      <c r="AE100" s="11" t="s">
        <v>372</v>
      </c>
      <c r="AF100" t="s">
        <v>213</v>
      </c>
      <c r="AG100" t="s">
        <v>246</v>
      </c>
      <c r="AH100" t="s">
        <v>263</v>
      </c>
    </row>
    <row r="101" spans="2:34" ht="15">
      <c r="B101" t="s">
        <v>77</v>
      </c>
      <c r="C101" t="s">
        <v>327</v>
      </c>
      <c r="D101" t="s">
        <v>334</v>
      </c>
      <c r="E101" t="s">
        <v>125</v>
      </c>
      <c r="F101" t="s">
        <v>151</v>
      </c>
      <c r="G101" t="s">
        <v>130</v>
      </c>
      <c r="H101" t="s">
        <v>293</v>
      </c>
      <c r="J101" t="s">
        <v>225</v>
      </c>
      <c r="K101" t="s">
        <v>173</v>
      </c>
      <c r="L101" t="s">
        <v>44</v>
      </c>
      <c r="M101" t="s">
        <v>237</v>
      </c>
      <c r="N101" t="s">
        <v>245</v>
      </c>
      <c r="O101" t="s">
        <v>381</v>
      </c>
      <c r="P101" t="s">
        <v>162</v>
      </c>
      <c r="Q101" t="s">
        <v>195</v>
      </c>
      <c r="R101" s="8" t="s">
        <v>168</v>
      </c>
      <c r="S101" t="s">
        <v>60</v>
      </c>
      <c r="T101" t="s">
        <v>86</v>
      </c>
      <c r="U101" t="s">
        <v>86</v>
      </c>
      <c r="AB101" t="s">
        <v>179</v>
      </c>
      <c r="AF101" t="s">
        <v>214</v>
      </c>
      <c r="AG101" t="s">
        <v>247</v>
      </c>
      <c r="AH101" t="s">
        <v>264</v>
      </c>
    </row>
    <row r="102" spans="2:34" ht="15">
      <c r="B102" t="s">
        <v>77</v>
      </c>
      <c r="C102" t="s">
        <v>328</v>
      </c>
      <c r="D102" t="s">
        <v>123</v>
      </c>
      <c r="E102" t="s">
        <v>126</v>
      </c>
      <c r="G102" t="s">
        <v>132</v>
      </c>
      <c r="H102" t="s">
        <v>292</v>
      </c>
      <c r="L102" t="s">
        <v>45</v>
      </c>
      <c r="M102" t="s">
        <v>235</v>
      </c>
      <c r="O102" t="s">
        <v>382</v>
      </c>
      <c r="Q102" t="s">
        <v>196</v>
      </c>
      <c r="R102" t="s">
        <v>167</v>
      </c>
      <c r="S102" t="s">
        <v>62</v>
      </c>
      <c r="T102" t="s">
        <v>87</v>
      </c>
      <c r="U102" t="s">
        <v>87</v>
      </c>
      <c r="AB102" t="s">
        <v>180</v>
      </c>
      <c r="AG102" t="s">
        <v>248</v>
      </c>
      <c r="AH102" t="s">
        <v>267</v>
      </c>
    </row>
    <row r="103" spans="2:34" ht="15">
      <c r="B103" t="s">
        <v>77</v>
      </c>
      <c r="D103" t="s">
        <v>335</v>
      </c>
      <c r="E103" t="s">
        <v>127</v>
      </c>
      <c r="G103" t="s">
        <v>131</v>
      </c>
      <c r="H103" t="s">
        <v>127</v>
      </c>
      <c r="M103" t="s">
        <v>236</v>
      </c>
      <c r="O103" t="s">
        <v>383</v>
      </c>
      <c r="AB103" t="s">
        <v>181</v>
      </c>
      <c r="AH103" t="s">
        <v>268</v>
      </c>
    </row>
    <row r="104" spans="2:34" ht="15">
      <c r="B104" t="s">
        <v>77</v>
      </c>
      <c r="E104" t="s">
        <v>128</v>
      </c>
      <c r="G104" t="s">
        <v>127</v>
      </c>
      <c r="O104" t="s">
        <v>384</v>
      </c>
      <c r="AB104" t="s">
        <v>182</v>
      </c>
      <c r="AH104" t="s">
        <v>260</v>
      </c>
    </row>
    <row r="105" spans="1:28" ht="15">
      <c r="A105" t="s">
        <v>133</v>
      </c>
      <c r="B105" t="s">
        <v>77</v>
      </c>
      <c r="C105">
        <v>14</v>
      </c>
      <c r="D105" t="s">
        <v>336</v>
      </c>
      <c r="E105">
        <v>36</v>
      </c>
      <c r="G105">
        <v>58</v>
      </c>
      <c r="H105">
        <v>68</v>
      </c>
      <c r="J105" s="6">
        <v>12</v>
      </c>
      <c r="AB105">
        <v>66</v>
      </c>
    </row>
    <row r="106" ht="15">
      <c r="J106" s="6"/>
    </row>
    <row r="107" ht="15">
      <c r="J107" s="6"/>
    </row>
    <row r="108" ht="15">
      <c r="A108" s="9" t="s">
        <v>306</v>
      </c>
    </row>
    <row r="109" spans="1:34" ht="15">
      <c r="A109" t="s">
        <v>16</v>
      </c>
      <c r="B109" t="s">
        <v>69</v>
      </c>
      <c r="C109">
        <v>189.1</v>
      </c>
      <c r="D109">
        <v>273.1</v>
      </c>
      <c r="E109">
        <v>273.08</v>
      </c>
      <c r="F109">
        <v>283.1</v>
      </c>
      <c r="G109">
        <v>306.45</v>
      </c>
      <c r="H109">
        <v>321.2</v>
      </c>
      <c r="J109">
        <v>182.6</v>
      </c>
      <c r="K109">
        <v>180.2</v>
      </c>
      <c r="L109">
        <v>195.9</v>
      </c>
      <c r="M109">
        <v>197</v>
      </c>
      <c r="N109">
        <v>248</v>
      </c>
      <c r="O109">
        <v>210</v>
      </c>
      <c r="P109">
        <v>244</v>
      </c>
      <c r="Q109">
        <v>261.5</v>
      </c>
      <c r="R109">
        <v>284</v>
      </c>
      <c r="S109">
        <v>185.9</v>
      </c>
      <c r="U109">
        <v>218.5</v>
      </c>
      <c r="V109">
        <v>218.5</v>
      </c>
      <c r="AB109">
        <v>332.8</v>
      </c>
      <c r="AC109">
        <v>333</v>
      </c>
      <c r="AE109" s="11">
        <v>199</v>
      </c>
      <c r="AF109">
        <v>199</v>
      </c>
      <c r="AG109">
        <v>230.82</v>
      </c>
      <c r="AH109">
        <v>254.2</v>
      </c>
    </row>
    <row r="110" spans="1:34" ht="15">
      <c r="A110" t="s">
        <v>48</v>
      </c>
      <c r="B110" t="s">
        <v>69</v>
      </c>
      <c r="C110">
        <v>176</v>
      </c>
      <c r="D110">
        <v>235.9</v>
      </c>
      <c r="E110">
        <v>242.86</v>
      </c>
      <c r="F110">
        <v>257</v>
      </c>
      <c r="G110">
        <v>270</v>
      </c>
      <c r="H110">
        <v>274</v>
      </c>
      <c r="S110">
        <v>178.3</v>
      </c>
      <c r="T110">
        <v>210.3</v>
      </c>
      <c r="U110">
        <v>210.3</v>
      </c>
      <c r="V110">
        <v>210.3</v>
      </c>
      <c r="W110">
        <v>221</v>
      </c>
      <c r="X110">
        <v>201.2</v>
      </c>
      <c r="Y110">
        <v>216.4</v>
      </c>
      <c r="Z110">
        <v>216.4</v>
      </c>
      <c r="AH110">
        <v>231.14</v>
      </c>
    </row>
    <row r="111" spans="1:34" ht="15">
      <c r="A111" t="s">
        <v>17</v>
      </c>
      <c r="B111" t="s">
        <v>69</v>
      </c>
      <c r="C111">
        <v>34</v>
      </c>
      <c r="D111">
        <v>49.2</v>
      </c>
      <c r="E111">
        <v>52.9</v>
      </c>
      <c r="F111">
        <v>53</v>
      </c>
      <c r="G111">
        <v>71.96</v>
      </c>
      <c r="H111">
        <v>83.9</v>
      </c>
      <c r="J111">
        <v>30.5</v>
      </c>
      <c r="K111">
        <v>33.4</v>
      </c>
      <c r="L111">
        <v>24.3</v>
      </c>
      <c r="M111">
        <v>33</v>
      </c>
      <c r="O111">
        <v>36</v>
      </c>
      <c r="P111">
        <v>39</v>
      </c>
      <c r="Q111">
        <v>64.36</v>
      </c>
      <c r="R111">
        <v>73</v>
      </c>
      <c r="S111">
        <v>32</v>
      </c>
      <c r="T111">
        <v>40.7</v>
      </c>
      <c r="U111">
        <v>50.7</v>
      </c>
      <c r="V111">
        <v>54.25</v>
      </c>
      <c r="W111">
        <v>32</v>
      </c>
      <c r="X111">
        <v>26.8</v>
      </c>
      <c r="Y111">
        <v>26.8</v>
      </c>
      <c r="Z111">
        <v>28.6</v>
      </c>
      <c r="AB111" t="s">
        <v>175</v>
      </c>
      <c r="AC111">
        <v>77</v>
      </c>
      <c r="AE111" s="11">
        <v>31</v>
      </c>
      <c r="AG111">
        <v>32</v>
      </c>
      <c r="AH111">
        <v>40.23</v>
      </c>
    </row>
    <row r="112" spans="1:34" ht="15">
      <c r="A112" t="s">
        <v>46</v>
      </c>
      <c r="B112" t="s">
        <v>69</v>
      </c>
      <c r="C112">
        <v>21.5</v>
      </c>
      <c r="D112">
        <v>31</v>
      </c>
      <c r="E112">
        <v>31</v>
      </c>
      <c r="F112">
        <v>32.7</v>
      </c>
      <c r="G112">
        <v>33.41</v>
      </c>
      <c r="H112">
        <v>38</v>
      </c>
      <c r="N112">
        <v>38</v>
      </c>
      <c r="R112">
        <v>39</v>
      </c>
      <c r="S112">
        <v>24.4</v>
      </c>
      <c r="T112">
        <v>30</v>
      </c>
      <c r="U112">
        <v>32.2</v>
      </c>
      <c r="V112">
        <v>33.3</v>
      </c>
      <c r="AC112">
        <v>41</v>
      </c>
      <c r="AF112">
        <v>32</v>
      </c>
      <c r="AH112">
        <v>32.31</v>
      </c>
    </row>
    <row r="113" spans="1:34" ht="15">
      <c r="A113" t="s">
        <v>18</v>
      </c>
      <c r="B113" t="s">
        <v>69</v>
      </c>
      <c r="C113">
        <v>7.5</v>
      </c>
      <c r="D113">
        <v>8.95</v>
      </c>
      <c r="E113">
        <v>9.42</v>
      </c>
      <c r="F113">
        <v>9.5</v>
      </c>
      <c r="G113">
        <v>9.76</v>
      </c>
      <c r="H113">
        <v>10.6</v>
      </c>
      <c r="J113">
        <v>6.2</v>
      </c>
      <c r="K113" s="5">
        <v>7.5</v>
      </c>
      <c r="L113">
        <v>9.4</v>
      </c>
      <c r="M113">
        <v>7</v>
      </c>
      <c r="N113">
        <v>7.5</v>
      </c>
      <c r="O113">
        <v>6.5</v>
      </c>
      <c r="P113" s="5">
        <v>8.7</v>
      </c>
      <c r="Q113" s="5"/>
      <c r="R113">
        <v>11</v>
      </c>
      <c r="S113">
        <v>6.6</v>
      </c>
      <c r="T113">
        <v>7</v>
      </c>
      <c r="U113">
        <v>7.5</v>
      </c>
      <c r="V113">
        <v>7.7</v>
      </c>
      <c r="W113">
        <v>9.14</v>
      </c>
      <c r="X113">
        <v>7.3</v>
      </c>
      <c r="Y113">
        <v>7.9</v>
      </c>
      <c r="AB113">
        <v>11.3</v>
      </c>
      <c r="AE113" s="11">
        <v>6.5</v>
      </c>
      <c r="AF113">
        <v>6.3</v>
      </c>
      <c r="AG113">
        <v>6.9</v>
      </c>
      <c r="AH113" s="5">
        <v>9.72</v>
      </c>
    </row>
    <row r="114" spans="1:20" ht="15">
      <c r="A114" t="s">
        <v>52</v>
      </c>
      <c r="B114" t="s">
        <v>69</v>
      </c>
      <c r="G114">
        <v>305</v>
      </c>
      <c r="H114">
        <v>325</v>
      </c>
      <c r="S114">
        <v>166.1</v>
      </c>
      <c r="T114">
        <v>200</v>
      </c>
    </row>
    <row r="115" spans="1:20" ht="15">
      <c r="A115" t="s">
        <v>53</v>
      </c>
      <c r="B115" t="s">
        <v>69</v>
      </c>
      <c r="G115">
        <v>70</v>
      </c>
      <c r="H115">
        <v>80</v>
      </c>
      <c r="S115">
        <v>32</v>
      </c>
      <c r="T115">
        <v>40.7</v>
      </c>
    </row>
    <row r="116" spans="1:32" ht="15">
      <c r="A116" t="s">
        <v>75</v>
      </c>
      <c r="B116" t="s">
        <v>69</v>
      </c>
      <c r="D116">
        <v>61.6</v>
      </c>
      <c r="H116">
        <v>65.5</v>
      </c>
      <c r="K116">
        <v>75</v>
      </c>
      <c r="N116">
        <v>23.5</v>
      </c>
      <c r="Q116">
        <v>75</v>
      </c>
      <c r="R116">
        <v>56</v>
      </c>
      <c r="S116" t="s">
        <v>68</v>
      </c>
      <c r="W116">
        <v>24.4</v>
      </c>
      <c r="X116">
        <v>22.7</v>
      </c>
      <c r="Y116">
        <v>23.2</v>
      </c>
      <c r="Z116">
        <v>24.7</v>
      </c>
      <c r="AF116">
        <v>64.3</v>
      </c>
    </row>
    <row r="117" spans="1:22" ht="15">
      <c r="A117" t="s">
        <v>90</v>
      </c>
      <c r="S117">
        <v>20.6</v>
      </c>
      <c r="T117">
        <v>22.4</v>
      </c>
      <c r="U117">
        <v>23.5</v>
      </c>
      <c r="V117">
        <v>23.5</v>
      </c>
    </row>
    <row r="118" ht="15"/>
    <row r="119" spans="1:8" ht="15">
      <c r="A119" t="s">
        <v>117</v>
      </c>
      <c r="B119" t="s">
        <v>121</v>
      </c>
      <c r="C119">
        <v>4196</v>
      </c>
      <c r="D119">
        <v>7432</v>
      </c>
      <c r="E119">
        <v>7693</v>
      </c>
      <c r="G119">
        <v>9719</v>
      </c>
      <c r="H119">
        <v>9859</v>
      </c>
    </row>
    <row r="120" spans="1:8" ht="15">
      <c r="A120" t="s">
        <v>118</v>
      </c>
      <c r="B120" t="s">
        <v>121</v>
      </c>
      <c r="C120">
        <v>4894</v>
      </c>
      <c r="D120">
        <v>10737</v>
      </c>
      <c r="E120">
        <v>11277</v>
      </c>
      <c r="G120">
        <v>17889</v>
      </c>
      <c r="H120">
        <v>22431</v>
      </c>
    </row>
    <row r="121" spans="1:2" ht="15">
      <c r="A121" t="s">
        <v>119</v>
      </c>
      <c r="B121" t="s">
        <v>121</v>
      </c>
    </row>
    <row r="122" spans="1:8" ht="15">
      <c r="A122" t="s">
        <v>120</v>
      </c>
      <c r="B122" t="s">
        <v>122</v>
      </c>
      <c r="C122">
        <v>9064</v>
      </c>
      <c r="D122">
        <v>17866</v>
      </c>
      <c r="E122">
        <v>18628</v>
      </c>
      <c r="G122">
        <v>26372</v>
      </c>
      <c r="H122">
        <v>29742</v>
      </c>
    </row>
    <row r="123" ht="15"/>
    <row r="124" spans="1:29" ht="15">
      <c r="A124" t="s">
        <v>110</v>
      </c>
      <c r="B124" t="s">
        <v>121</v>
      </c>
      <c r="F124">
        <v>11976</v>
      </c>
      <c r="G124">
        <v>14321</v>
      </c>
      <c r="K124">
        <v>5193</v>
      </c>
      <c r="L124">
        <v>5192</v>
      </c>
      <c r="P124">
        <v>8144</v>
      </c>
      <c r="Q124">
        <v>12000</v>
      </c>
      <c r="AB124" s="12">
        <v>18450</v>
      </c>
      <c r="AC124">
        <v>18450</v>
      </c>
    </row>
    <row r="125" spans="1:29" ht="15">
      <c r="A125" t="s">
        <v>111</v>
      </c>
      <c r="B125" t="s">
        <v>121</v>
      </c>
      <c r="C125" s="13">
        <v>1900</v>
      </c>
      <c r="D125" s="13">
        <v>6200</v>
      </c>
      <c r="E125">
        <v>6733</v>
      </c>
      <c r="F125">
        <v>11058</v>
      </c>
      <c r="G125">
        <v>13464</v>
      </c>
      <c r="H125">
        <v>19000</v>
      </c>
      <c r="K125">
        <v>4609</v>
      </c>
      <c r="L125">
        <v>4910</v>
      </c>
      <c r="P125">
        <v>7574</v>
      </c>
      <c r="AB125" s="12">
        <v>17950</v>
      </c>
      <c r="AC125">
        <v>17950</v>
      </c>
    </row>
    <row r="126" spans="1:33" ht="15">
      <c r="A126" t="s">
        <v>112</v>
      </c>
      <c r="B126" t="s">
        <v>121</v>
      </c>
      <c r="C126">
        <v>1895</v>
      </c>
      <c r="D126">
        <v>2925</v>
      </c>
      <c r="E126">
        <v>2925</v>
      </c>
      <c r="F126">
        <v>2990</v>
      </c>
      <c r="G126" s="13">
        <v>3978</v>
      </c>
      <c r="H126">
        <v>5600</v>
      </c>
      <c r="L126">
        <v>2067</v>
      </c>
      <c r="O126">
        <v>2120</v>
      </c>
      <c r="P126">
        <v>2818</v>
      </c>
      <c r="Q126">
        <v>4600</v>
      </c>
      <c r="AA126">
        <v>18000</v>
      </c>
      <c r="AB126" s="12">
        <v>7781</v>
      </c>
      <c r="AC126">
        <v>7781</v>
      </c>
      <c r="AF126">
        <v>1800</v>
      </c>
      <c r="AG126">
        <v>6000</v>
      </c>
    </row>
    <row r="127" spans="1:29" ht="15">
      <c r="A127" t="s">
        <v>113</v>
      </c>
      <c r="B127" t="s">
        <v>121</v>
      </c>
      <c r="C127">
        <v>150</v>
      </c>
      <c r="D127">
        <v>295</v>
      </c>
      <c r="E127">
        <v>370</v>
      </c>
      <c r="F127">
        <v>320</v>
      </c>
      <c r="G127">
        <v>490</v>
      </c>
      <c r="H127">
        <v>880</v>
      </c>
      <c r="K127">
        <v>298</v>
      </c>
      <c r="L127">
        <v>348</v>
      </c>
      <c r="AC127">
        <v>1000</v>
      </c>
    </row>
    <row r="128" ht="15"/>
    <row r="129" spans="1:18" ht="15">
      <c r="A129" t="s">
        <v>50</v>
      </c>
      <c r="B129" t="s">
        <v>69</v>
      </c>
      <c r="D129" s="13">
        <v>130</v>
      </c>
      <c r="E129">
        <v>130</v>
      </c>
      <c r="G129">
        <v>153</v>
      </c>
      <c r="H129">
        <v>175</v>
      </c>
      <c r="P129">
        <v>134.2</v>
      </c>
      <c r="Q129">
        <v>138</v>
      </c>
      <c r="R129">
        <v>155</v>
      </c>
    </row>
    <row r="130" spans="1:18" ht="15">
      <c r="A130" t="s">
        <v>49</v>
      </c>
      <c r="B130" t="s">
        <v>69</v>
      </c>
      <c r="D130" s="13">
        <v>22.5</v>
      </c>
      <c r="E130">
        <v>22.5</v>
      </c>
      <c r="G130">
        <v>26</v>
      </c>
      <c r="H130">
        <v>32</v>
      </c>
      <c r="P130">
        <v>21</v>
      </c>
      <c r="Q130">
        <v>29</v>
      </c>
      <c r="R130">
        <v>33.5</v>
      </c>
    </row>
    <row r="131" spans="1:22" ht="15">
      <c r="A131" t="s">
        <v>51</v>
      </c>
      <c r="B131" t="s">
        <v>69</v>
      </c>
      <c r="D131" s="13">
        <v>6.6</v>
      </c>
      <c r="E131">
        <v>6.6</v>
      </c>
      <c r="G131">
        <v>7.2</v>
      </c>
      <c r="H131">
        <v>7.9</v>
      </c>
      <c r="P131">
        <v>7.2</v>
      </c>
      <c r="Q131">
        <v>6.1</v>
      </c>
      <c r="R131">
        <v>6.7</v>
      </c>
      <c r="S131">
        <v>5.8</v>
      </c>
      <c r="T131">
        <v>5.8</v>
      </c>
      <c r="U131">
        <v>6.13</v>
      </c>
      <c r="V131">
        <v>6.13</v>
      </c>
    </row>
    <row r="132" spans="1:17" ht="15">
      <c r="A132" t="s">
        <v>191</v>
      </c>
      <c r="B132" t="s">
        <v>192</v>
      </c>
      <c r="D132" s="13">
        <v>22</v>
      </c>
      <c r="Q132">
        <v>25</v>
      </c>
    </row>
    <row r="133" ht="15"/>
    <row r="134" spans="1:26" ht="15">
      <c r="A134" t="s">
        <v>54</v>
      </c>
      <c r="B134" t="s">
        <v>69</v>
      </c>
      <c r="E134" t="s">
        <v>318</v>
      </c>
      <c r="F134" t="s">
        <v>318</v>
      </c>
      <c r="G134" t="s">
        <v>285</v>
      </c>
      <c r="H134" t="s">
        <v>285</v>
      </c>
      <c r="M134" t="s">
        <v>238</v>
      </c>
      <c r="Q134">
        <v>19</v>
      </c>
      <c r="S134" t="s">
        <v>56</v>
      </c>
      <c r="T134" t="s">
        <v>55</v>
      </c>
      <c r="U134" t="s">
        <v>92</v>
      </c>
      <c r="V134" t="s">
        <v>92</v>
      </c>
      <c r="Y134" t="s">
        <v>142</v>
      </c>
      <c r="Z134" t="s">
        <v>142</v>
      </c>
    </row>
    <row r="135" spans="2:26" ht="15">
      <c r="B135" t="s">
        <v>69</v>
      </c>
      <c r="E135" t="s">
        <v>319</v>
      </c>
      <c r="F135" t="s">
        <v>320</v>
      </c>
      <c r="G135" t="s">
        <v>285</v>
      </c>
      <c r="M135" t="s">
        <v>239</v>
      </c>
      <c r="Q135">
        <v>13</v>
      </c>
      <c r="S135" t="s">
        <v>57</v>
      </c>
      <c r="T135" t="s">
        <v>91</v>
      </c>
      <c r="U135" t="s">
        <v>92</v>
      </c>
      <c r="V135" t="s">
        <v>92</v>
      </c>
      <c r="Y135" t="s">
        <v>142</v>
      </c>
      <c r="Z135" t="s">
        <v>142</v>
      </c>
    </row>
    <row r="136" spans="2:34" ht="15">
      <c r="B136" t="s">
        <v>58</v>
      </c>
      <c r="C136" t="s">
        <v>316</v>
      </c>
      <c r="E136" t="s">
        <v>281</v>
      </c>
      <c r="G136" t="s">
        <v>284</v>
      </c>
      <c r="H136" t="s">
        <v>290</v>
      </c>
      <c r="O136">
        <v>2</v>
      </c>
      <c r="P136">
        <v>30</v>
      </c>
      <c r="Q136">
        <v>36</v>
      </c>
      <c r="S136">
        <v>27.2</v>
      </c>
      <c r="T136">
        <v>27.2</v>
      </c>
      <c r="U136">
        <v>38.6</v>
      </c>
      <c r="V136">
        <v>38.6</v>
      </c>
      <c r="Y136">
        <v>22680</v>
      </c>
      <c r="Z136">
        <v>22680</v>
      </c>
      <c r="AH136">
        <v>25.5</v>
      </c>
    </row>
    <row r="140" spans="1:34" ht="15">
      <c r="A140" t="s">
        <v>307</v>
      </c>
      <c r="C140" s="22"/>
      <c r="D140" s="22"/>
      <c r="E140" s="22"/>
      <c r="F140" s="22"/>
      <c r="G140" s="22"/>
      <c r="H140" s="22"/>
      <c r="I140" s="23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24"/>
      <c r="AF140" s="22"/>
      <c r="AG140" s="22"/>
      <c r="AH140" s="22"/>
    </row>
    <row r="141" spans="1:34" ht="15">
      <c r="A141" s="9" t="s">
        <v>9</v>
      </c>
      <c r="B141" t="s">
        <v>392</v>
      </c>
      <c r="C141" s="22">
        <f aca="true" t="shared" si="6" ref="C141:H141">C15/C149*100</f>
        <v>104.2647560559536</v>
      </c>
      <c r="D141" s="22">
        <f t="shared" si="6"/>
        <v>101.7645636934977</v>
      </c>
      <c r="E141" s="22">
        <f t="shared" si="6"/>
        <v>102.02292650033715</v>
      </c>
      <c r="F141" s="22">
        <f t="shared" si="6"/>
        <v>0</v>
      </c>
      <c r="G141" s="22">
        <f t="shared" si="6"/>
        <v>0</v>
      </c>
      <c r="H141" s="22">
        <f t="shared" si="6"/>
        <v>0</v>
      </c>
      <c r="I141" s="23"/>
      <c r="J141" s="22">
        <f aca="true" t="shared" si="7" ref="J141:AC141">J15/J149*100</f>
        <v>0</v>
      </c>
      <c r="K141" s="22">
        <f t="shared" si="7"/>
        <v>0</v>
      </c>
      <c r="L141" s="22">
        <f t="shared" si="7"/>
        <v>0</v>
      </c>
      <c r="M141" s="22">
        <f t="shared" si="7"/>
        <v>0</v>
      </c>
      <c r="N141" s="22">
        <f t="shared" si="7"/>
        <v>0</v>
      </c>
      <c r="O141" s="22">
        <f t="shared" si="7"/>
        <v>0</v>
      </c>
      <c r="P141" s="22">
        <f t="shared" si="7"/>
        <v>0</v>
      </c>
      <c r="Q141" s="22">
        <f t="shared" si="7"/>
        <v>0</v>
      </c>
      <c r="R141" s="22">
        <f t="shared" si="7"/>
        <v>0</v>
      </c>
      <c r="S141" s="22">
        <f t="shared" si="7"/>
        <v>0</v>
      </c>
      <c r="T141" s="22">
        <f t="shared" si="7"/>
        <v>0</v>
      </c>
      <c r="U141" s="22">
        <f t="shared" si="7"/>
        <v>0</v>
      </c>
      <c r="V141" s="22">
        <f t="shared" si="7"/>
        <v>0</v>
      </c>
      <c r="W141" s="22">
        <f t="shared" si="7"/>
        <v>0</v>
      </c>
      <c r="X141" s="22">
        <f t="shared" si="7"/>
        <v>0</v>
      </c>
      <c r="Y141" s="22">
        <f t="shared" si="7"/>
        <v>0</v>
      </c>
      <c r="Z141" s="22">
        <f t="shared" si="7"/>
        <v>0</v>
      </c>
      <c r="AA141" s="22">
        <f t="shared" si="7"/>
        <v>103.40607528405432</v>
      </c>
      <c r="AB141" s="22">
        <f t="shared" si="7"/>
        <v>105.68632112854652</v>
      </c>
      <c r="AC141" s="22" t="e">
        <f t="shared" si="7"/>
        <v>#DIV/0!</v>
      </c>
      <c r="AD141" s="23"/>
      <c r="AE141" s="22">
        <f>AE15/AE149*100</f>
        <v>0</v>
      </c>
      <c r="AF141" s="22">
        <f>AF15/AF149*100</f>
        <v>151.6431924882629</v>
      </c>
      <c r="AG141" s="22">
        <f>AG15/AG149*100</f>
        <v>0</v>
      </c>
      <c r="AH141" s="22">
        <f>AH15/AH149*100</f>
        <v>0</v>
      </c>
    </row>
    <row r="142" spans="1:34" ht="15">
      <c r="A142" t="s">
        <v>300</v>
      </c>
      <c r="B142" t="s">
        <v>392</v>
      </c>
      <c r="C142" s="22">
        <f aca="true" t="shared" si="8" ref="C142:H142">C16/C149*100</f>
        <v>0</v>
      </c>
      <c r="D142" s="22">
        <f t="shared" si="8"/>
        <v>0</v>
      </c>
      <c r="E142" s="22">
        <f t="shared" si="8"/>
        <v>0</v>
      </c>
      <c r="F142" s="22">
        <f t="shared" si="8"/>
        <v>0</v>
      </c>
      <c r="G142" s="22">
        <f t="shared" si="8"/>
        <v>0</v>
      </c>
      <c r="H142" s="22">
        <f t="shared" si="8"/>
        <v>0</v>
      </c>
      <c r="I142" s="23"/>
      <c r="J142" s="22">
        <f aca="true" t="shared" si="9" ref="J142:AC142">J16/J149*100</f>
        <v>0</v>
      </c>
      <c r="K142" s="22">
        <f t="shared" si="9"/>
        <v>0</v>
      </c>
      <c r="L142" s="22">
        <f t="shared" si="9"/>
        <v>0</v>
      </c>
      <c r="M142" s="22">
        <f t="shared" si="9"/>
        <v>0</v>
      </c>
      <c r="N142" s="22">
        <f t="shared" si="9"/>
        <v>0</v>
      </c>
      <c r="O142" s="22">
        <f t="shared" si="9"/>
        <v>0</v>
      </c>
      <c r="P142" s="22">
        <f t="shared" si="9"/>
        <v>0</v>
      </c>
      <c r="Q142" s="22">
        <f t="shared" si="9"/>
        <v>0</v>
      </c>
      <c r="R142" s="22">
        <f t="shared" si="9"/>
        <v>0</v>
      </c>
      <c r="S142" s="22">
        <f t="shared" si="9"/>
        <v>0</v>
      </c>
      <c r="T142" s="22">
        <f t="shared" si="9"/>
        <v>0</v>
      </c>
      <c r="U142" s="22">
        <f t="shared" si="9"/>
        <v>0</v>
      </c>
      <c r="V142" s="22">
        <f t="shared" si="9"/>
        <v>0</v>
      </c>
      <c r="W142" s="22">
        <f t="shared" si="9"/>
        <v>0</v>
      </c>
      <c r="X142" s="22">
        <f t="shared" si="9"/>
        <v>0</v>
      </c>
      <c r="Y142" s="22">
        <f t="shared" si="9"/>
        <v>0</v>
      </c>
      <c r="Z142" s="22">
        <f t="shared" si="9"/>
        <v>0</v>
      </c>
      <c r="AA142" s="22">
        <f t="shared" si="9"/>
        <v>26.563264885476517</v>
      </c>
      <c r="AB142" s="22">
        <f t="shared" si="9"/>
        <v>0</v>
      </c>
      <c r="AC142" s="22" t="e">
        <f t="shared" si="9"/>
        <v>#DIV/0!</v>
      </c>
      <c r="AD142" s="23"/>
      <c r="AE142" s="22">
        <f>AE16/AE149*100</f>
        <v>0</v>
      </c>
      <c r="AF142" s="22">
        <f>AF16/AF149*100</f>
        <v>0</v>
      </c>
      <c r="AG142" s="22">
        <f>AG16/AG149*100</f>
        <v>0</v>
      </c>
      <c r="AH142" s="22">
        <f>AH16/AH149*100</f>
        <v>0</v>
      </c>
    </row>
    <row r="143" spans="2:34" ht="15">
      <c r="B143" t="s">
        <v>392</v>
      </c>
      <c r="C143" s="22"/>
      <c r="D143" s="22"/>
      <c r="E143" s="22"/>
      <c r="F143" s="22"/>
      <c r="G143" s="22"/>
      <c r="H143" s="22"/>
      <c r="I143" s="23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3"/>
      <c r="AE143" s="22"/>
      <c r="AF143" s="22"/>
      <c r="AG143" s="22"/>
      <c r="AH143" s="22"/>
    </row>
    <row r="144" spans="1:34" ht="15">
      <c r="A144" t="s">
        <v>97</v>
      </c>
      <c r="B144" t="s">
        <v>392</v>
      </c>
      <c r="C144" s="22">
        <f aca="true" t="shared" si="10" ref="C144:H144">C18/C149*100</f>
        <v>0.4776526782668032</v>
      </c>
      <c r="D144" s="22">
        <f t="shared" si="10"/>
        <v>0.580130529369108</v>
      </c>
      <c r="E144" s="22">
        <f t="shared" si="10"/>
        <v>0.6068779501011463</v>
      </c>
      <c r="F144" s="22">
        <f t="shared" si="10"/>
        <v>0</v>
      </c>
      <c r="G144" s="22">
        <f t="shared" si="10"/>
        <v>0</v>
      </c>
      <c r="H144" s="22">
        <f t="shared" si="10"/>
        <v>0</v>
      </c>
      <c r="I144" s="23"/>
      <c r="J144" s="22">
        <f aca="true" t="shared" si="11" ref="J144:AC144">J18/J149*100</f>
        <v>0</v>
      </c>
      <c r="K144" s="22">
        <f t="shared" si="11"/>
        <v>0</v>
      </c>
      <c r="L144" s="22">
        <f t="shared" si="11"/>
        <v>0.3956248545496859</v>
      </c>
      <c r="M144" s="22">
        <f t="shared" si="11"/>
        <v>0</v>
      </c>
      <c r="N144" s="22">
        <f t="shared" si="11"/>
        <v>0</v>
      </c>
      <c r="O144" s="22">
        <f t="shared" si="11"/>
        <v>0</v>
      </c>
      <c r="P144" s="22">
        <f t="shared" si="11"/>
        <v>0.32571428571428573</v>
      </c>
      <c r="Q144" s="22">
        <f t="shared" si="11"/>
        <v>0</v>
      </c>
      <c r="R144" s="22">
        <f t="shared" si="11"/>
        <v>0</v>
      </c>
      <c r="S144" s="22">
        <f t="shared" si="11"/>
        <v>0</v>
      </c>
      <c r="T144" s="22">
        <f t="shared" si="11"/>
        <v>0</v>
      </c>
      <c r="U144" s="22">
        <f t="shared" si="11"/>
        <v>0</v>
      </c>
      <c r="V144" s="22">
        <f t="shared" si="11"/>
        <v>0</v>
      </c>
      <c r="W144" s="22">
        <f t="shared" si="11"/>
        <v>0</v>
      </c>
      <c r="X144" s="22">
        <f t="shared" si="11"/>
        <v>0</v>
      </c>
      <c r="Y144" s="22">
        <f t="shared" si="11"/>
        <v>0</v>
      </c>
      <c r="Z144" s="22">
        <f t="shared" si="11"/>
        <v>0</v>
      </c>
      <c r="AA144" s="22">
        <f t="shared" si="11"/>
        <v>1.3088398217092212</v>
      </c>
      <c r="AB144" s="22">
        <f t="shared" si="11"/>
        <v>0</v>
      </c>
      <c r="AC144" s="22" t="e">
        <f t="shared" si="11"/>
        <v>#DIV/0!</v>
      </c>
      <c r="AD144" s="23"/>
      <c r="AE144" s="22">
        <f>AE18/AE149*100</f>
        <v>0</v>
      </c>
      <c r="AF144" s="22">
        <f>AF18/AF149*100</f>
        <v>0</v>
      </c>
      <c r="AG144" s="22">
        <f>AG18/AG149*100</f>
        <v>0</v>
      </c>
      <c r="AH144" s="22">
        <f>AH18/AH149*100</f>
        <v>0</v>
      </c>
    </row>
    <row r="145" spans="1:34" ht="15">
      <c r="A145" t="s">
        <v>103</v>
      </c>
      <c r="B145" t="s">
        <v>392</v>
      </c>
      <c r="C145" s="22">
        <f aca="true" t="shared" si="12" ref="C145:H145">C19/C149*100</f>
        <v>0</v>
      </c>
      <c r="D145" s="22">
        <f t="shared" si="12"/>
        <v>0</v>
      </c>
      <c r="E145" s="22">
        <f t="shared" si="12"/>
        <v>0</v>
      </c>
      <c r="F145" s="22">
        <f t="shared" si="12"/>
        <v>0</v>
      </c>
      <c r="G145" s="22">
        <f t="shared" si="12"/>
        <v>0</v>
      </c>
      <c r="H145" s="22">
        <f t="shared" si="12"/>
        <v>0</v>
      </c>
      <c r="I145" s="23"/>
      <c r="J145" s="22">
        <f aca="true" t="shared" si="13" ref="J145:AC145">J19/J149*100</f>
        <v>0</v>
      </c>
      <c r="K145" s="22">
        <f t="shared" si="13"/>
        <v>0</v>
      </c>
      <c r="L145" s="22">
        <f t="shared" si="13"/>
        <v>0</v>
      </c>
      <c r="M145" s="22">
        <f t="shared" si="13"/>
        <v>0</v>
      </c>
      <c r="N145" s="22">
        <f t="shared" si="13"/>
        <v>0</v>
      </c>
      <c r="O145" s="22">
        <f t="shared" si="13"/>
        <v>0</v>
      </c>
      <c r="P145" s="22">
        <f t="shared" si="13"/>
        <v>0</v>
      </c>
      <c r="Q145" s="22">
        <f t="shared" si="13"/>
        <v>0</v>
      </c>
      <c r="R145" s="22">
        <f t="shared" si="13"/>
        <v>0</v>
      </c>
      <c r="S145" s="22">
        <f t="shared" si="13"/>
        <v>0</v>
      </c>
      <c r="T145" s="22">
        <f t="shared" si="13"/>
        <v>0</v>
      </c>
      <c r="U145" s="22">
        <f t="shared" si="13"/>
        <v>0</v>
      </c>
      <c r="V145" s="22">
        <f t="shared" si="13"/>
        <v>0</v>
      </c>
      <c r="W145" s="22">
        <f t="shared" si="13"/>
        <v>0</v>
      </c>
      <c r="X145" s="22">
        <f t="shared" si="13"/>
        <v>0</v>
      </c>
      <c r="Y145" s="22">
        <f t="shared" si="13"/>
        <v>0</v>
      </c>
      <c r="Z145" s="22">
        <f t="shared" si="13"/>
        <v>0</v>
      </c>
      <c r="AA145" s="22">
        <f t="shared" si="13"/>
        <v>3.099476979362585</v>
      </c>
      <c r="AB145" s="22">
        <f t="shared" si="13"/>
        <v>0</v>
      </c>
      <c r="AC145" s="22" t="e">
        <f t="shared" si="13"/>
        <v>#DIV/0!</v>
      </c>
      <c r="AD145" s="23"/>
      <c r="AE145" s="22">
        <f>AE19/AE149*100</f>
        <v>0</v>
      </c>
      <c r="AF145" s="22">
        <f>AF19/AF149*100</f>
        <v>0</v>
      </c>
      <c r="AG145" s="22">
        <f>AG19/AG149*100</f>
        <v>0</v>
      </c>
      <c r="AH145" s="22">
        <f>AH19/AH149*100</f>
        <v>0</v>
      </c>
    </row>
    <row r="146" spans="1:34" ht="15">
      <c r="A146" t="s">
        <v>343</v>
      </c>
      <c r="B146" t="s">
        <v>392</v>
      </c>
      <c r="C146" s="22"/>
      <c r="D146" s="22"/>
      <c r="E146" s="22"/>
      <c r="F146" s="22"/>
      <c r="G146" s="22"/>
      <c r="H146" s="22"/>
      <c r="I146" s="23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3"/>
      <c r="AE146" s="22"/>
      <c r="AF146" s="22"/>
      <c r="AG146" s="22"/>
      <c r="AH146" s="22"/>
    </row>
    <row r="147" spans="1:34" ht="15">
      <c r="A147" t="s">
        <v>312</v>
      </c>
      <c r="B147" t="s">
        <v>392</v>
      </c>
      <c r="C147" s="22">
        <f aca="true" t="shared" si="14" ref="C147:H147">C21/C149*100</f>
        <v>0</v>
      </c>
      <c r="D147" s="22">
        <f t="shared" si="14"/>
        <v>0</v>
      </c>
      <c r="E147" s="22">
        <f t="shared" si="14"/>
        <v>0</v>
      </c>
      <c r="F147" s="22">
        <f t="shared" si="14"/>
        <v>0</v>
      </c>
      <c r="G147" s="22">
        <f t="shared" si="14"/>
        <v>0</v>
      </c>
      <c r="H147" s="22">
        <f t="shared" si="14"/>
        <v>0</v>
      </c>
      <c r="I147" s="23"/>
      <c r="J147" s="22">
        <f aca="true" t="shared" si="15" ref="J147:AC147">J21/J149*100</f>
        <v>0</v>
      </c>
      <c r="K147" s="22">
        <f t="shared" si="15"/>
        <v>0</v>
      </c>
      <c r="L147" s="22">
        <f t="shared" si="15"/>
        <v>0</v>
      </c>
      <c r="M147" s="22">
        <f t="shared" si="15"/>
        <v>0</v>
      </c>
      <c r="N147" s="22">
        <f t="shared" si="15"/>
        <v>0</v>
      </c>
      <c r="O147" s="22">
        <f t="shared" si="15"/>
        <v>0</v>
      </c>
      <c r="P147" s="22">
        <f t="shared" si="15"/>
        <v>0</v>
      </c>
      <c r="Q147" s="22">
        <f t="shared" si="15"/>
        <v>0</v>
      </c>
      <c r="R147" s="22">
        <f t="shared" si="15"/>
        <v>0</v>
      </c>
      <c r="S147" s="22">
        <f t="shared" si="15"/>
        <v>0</v>
      </c>
      <c r="T147" s="22">
        <f t="shared" si="15"/>
        <v>0</v>
      </c>
      <c r="U147" s="22">
        <f t="shared" si="15"/>
        <v>0</v>
      </c>
      <c r="V147" s="22">
        <f t="shared" si="15"/>
        <v>0</v>
      </c>
      <c r="W147" s="22">
        <f t="shared" si="15"/>
        <v>0</v>
      </c>
      <c r="X147" s="22">
        <f t="shared" si="15"/>
        <v>0</v>
      </c>
      <c r="Y147" s="22">
        <f t="shared" si="15"/>
        <v>0</v>
      </c>
      <c r="Z147" s="22">
        <f t="shared" si="15"/>
        <v>0</v>
      </c>
      <c r="AA147" s="22">
        <f t="shared" si="15"/>
        <v>2.427021874114343</v>
      </c>
      <c r="AB147" s="22">
        <f t="shared" si="15"/>
        <v>0</v>
      </c>
      <c r="AC147" s="22" t="e">
        <f t="shared" si="15"/>
        <v>#DIV/0!</v>
      </c>
      <c r="AD147" s="23"/>
      <c r="AE147" s="22">
        <f>AE21/AE149*100</f>
        <v>0</v>
      </c>
      <c r="AF147" s="22">
        <f>AF21/AF149*100</f>
        <v>0</v>
      </c>
      <c r="AG147" s="22">
        <f>AG21/AG149*100</f>
        <v>0</v>
      </c>
      <c r="AH147" s="22">
        <f>AH21/AH149*100</f>
        <v>0</v>
      </c>
    </row>
    <row r="148" spans="3:34" ht="15">
      <c r="C148" s="22"/>
      <c r="D148" s="22"/>
      <c r="E148" s="22"/>
      <c r="F148" s="22"/>
      <c r="G148" s="22"/>
      <c r="H148" s="22"/>
      <c r="I148" s="23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3"/>
      <c r="AE148" s="22"/>
      <c r="AF148" s="22"/>
      <c r="AG148" s="22"/>
      <c r="AH148" s="22"/>
    </row>
    <row r="149" spans="1:34" ht="15">
      <c r="A149" s="9" t="s">
        <v>10</v>
      </c>
      <c r="B149" s="9" t="s">
        <v>58</v>
      </c>
      <c r="C149" s="25">
        <f aca="true" t="shared" si="16" ref="C149:H149">C23</f>
        <v>14655</v>
      </c>
      <c r="D149" s="25">
        <f t="shared" si="16"/>
        <v>41370</v>
      </c>
      <c r="E149" s="25">
        <f t="shared" si="16"/>
        <v>44490</v>
      </c>
      <c r="F149" s="25">
        <f t="shared" si="16"/>
        <v>45500</v>
      </c>
      <c r="G149" s="25">
        <f t="shared" si="16"/>
        <v>55200</v>
      </c>
      <c r="H149" s="25">
        <f t="shared" si="16"/>
        <v>73400</v>
      </c>
      <c r="I149" s="23"/>
      <c r="J149" s="25">
        <f aca="true" t="shared" si="17" ref="J149:AC149">J23</f>
        <v>11485</v>
      </c>
      <c r="K149" s="25">
        <f t="shared" si="17"/>
        <v>13850</v>
      </c>
      <c r="L149" s="25">
        <f t="shared" si="17"/>
        <v>17188</v>
      </c>
      <c r="M149" s="25">
        <f t="shared" si="17"/>
        <v>19000</v>
      </c>
      <c r="N149" s="25">
        <f t="shared" si="17"/>
        <v>27000</v>
      </c>
      <c r="O149" s="25">
        <f t="shared" si="17"/>
        <v>20710</v>
      </c>
      <c r="P149" s="25">
        <f t="shared" si="17"/>
        <v>35000</v>
      </c>
      <c r="Q149" s="25">
        <f t="shared" si="17"/>
        <v>42000</v>
      </c>
      <c r="R149" s="25">
        <f t="shared" si="17"/>
        <v>65000</v>
      </c>
      <c r="S149" s="25">
        <f t="shared" si="17"/>
        <v>13984</v>
      </c>
      <c r="T149" s="25">
        <f t="shared" si="17"/>
        <v>22851</v>
      </c>
      <c r="U149" s="25">
        <f t="shared" si="17"/>
        <v>26757</v>
      </c>
      <c r="V149" s="25">
        <f t="shared" si="17"/>
        <v>29600</v>
      </c>
      <c r="W149" s="25">
        <f t="shared" si="17"/>
        <v>35257</v>
      </c>
      <c r="X149" s="25">
        <f t="shared" si="17"/>
        <v>20321</v>
      </c>
      <c r="Y149" s="25">
        <f t="shared" si="17"/>
        <v>24690</v>
      </c>
      <c r="Z149" s="25">
        <f t="shared" si="17"/>
        <v>25400</v>
      </c>
      <c r="AA149" s="25">
        <f t="shared" si="17"/>
        <v>77626</v>
      </c>
      <c r="AB149" s="25">
        <f t="shared" si="17"/>
        <v>100944</v>
      </c>
      <c r="AC149" s="25">
        <f t="shared" si="17"/>
        <v>0</v>
      </c>
      <c r="AD149" s="23"/>
      <c r="AE149" s="25">
        <f>AE23</f>
        <v>18860</v>
      </c>
      <c r="AF149" s="25">
        <f>AF23</f>
        <v>21300</v>
      </c>
      <c r="AG149" s="25">
        <f>AG23</f>
        <v>27079</v>
      </c>
      <c r="AH149" s="25">
        <f>AH23</f>
        <v>40608</v>
      </c>
    </row>
    <row r="150" spans="1:34" ht="15">
      <c r="A150" t="s">
        <v>301</v>
      </c>
      <c r="B150" t="s">
        <v>392</v>
      </c>
      <c r="C150" s="22">
        <f aca="true" t="shared" si="18" ref="C150:H150">C24/C149*100</f>
        <v>0</v>
      </c>
      <c r="D150" s="22">
        <f t="shared" si="18"/>
        <v>0</v>
      </c>
      <c r="E150" s="22">
        <f t="shared" si="18"/>
        <v>0</v>
      </c>
      <c r="F150" s="22">
        <f t="shared" si="18"/>
        <v>0</v>
      </c>
      <c r="G150" s="22">
        <f t="shared" si="18"/>
        <v>0</v>
      </c>
      <c r="H150" s="22">
        <f t="shared" si="18"/>
        <v>0</v>
      </c>
      <c r="I150" s="23"/>
      <c r="J150" s="22">
        <f aca="true" t="shared" si="19" ref="J150:AC150">J24/J149*100</f>
        <v>0</v>
      </c>
      <c r="K150" s="22">
        <f t="shared" si="19"/>
        <v>0</v>
      </c>
      <c r="L150" s="22">
        <f t="shared" si="19"/>
        <v>0</v>
      </c>
      <c r="M150" s="22">
        <f t="shared" si="19"/>
        <v>0</v>
      </c>
      <c r="N150" s="22">
        <f t="shared" si="19"/>
        <v>0</v>
      </c>
      <c r="O150" s="22">
        <f t="shared" si="19"/>
        <v>0</v>
      </c>
      <c r="P150" s="22">
        <f t="shared" si="19"/>
        <v>0</v>
      </c>
      <c r="Q150" s="22">
        <f t="shared" si="19"/>
        <v>0</v>
      </c>
      <c r="R150" s="22">
        <f t="shared" si="19"/>
        <v>0</v>
      </c>
      <c r="S150" s="22">
        <f t="shared" si="19"/>
        <v>0</v>
      </c>
      <c r="T150" s="22">
        <f t="shared" si="19"/>
        <v>0</v>
      </c>
      <c r="U150" s="22">
        <f t="shared" si="19"/>
        <v>0</v>
      </c>
      <c r="V150" s="22">
        <f t="shared" si="19"/>
        <v>0</v>
      </c>
      <c r="W150" s="22">
        <f t="shared" si="19"/>
        <v>0</v>
      </c>
      <c r="X150" s="22">
        <f t="shared" si="19"/>
        <v>0</v>
      </c>
      <c r="Y150" s="22">
        <f t="shared" si="19"/>
        <v>0</v>
      </c>
      <c r="Z150" s="22">
        <f t="shared" si="19"/>
        <v>0</v>
      </c>
      <c r="AA150" s="22">
        <f t="shared" si="19"/>
        <v>23.157189601422203</v>
      </c>
      <c r="AB150" s="22">
        <f t="shared" si="19"/>
        <v>0</v>
      </c>
      <c r="AC150" s="22" t="e">
        <f t="shared" si="19"/>
        <v>#DIV/0!</v>
      </c>
      <c r="AD150" s="23"/>
      <c r="AE150" s="22">
        <f>AE24/AE149*100</f>
        <v>0</v>
      </c>
      <c r="AF150" s="22">
        <f>AF24/AF149*100</f>
        <v>0</v>
      </c>
      <c r="AG150" s="22">
        <f>AG24/AG149*100</f>
        <v>0</v>
      </c>
      <c r="AH150" s="22">
        <f>AH24/AH149*100</f>
        <v>0</v>
      </c>
    </row>
    <row r="151" spans="2:34" ht="15">
      <c r="B151" t="s">
        <v>392</v>
      </c>
      <c r="C151" s="22"/>
      <c r="D151" s="22"/>
      <c r="E151" s="22"/>
      <c r="F151" s="22"/>
      <c r="G151" s="22"/>
      <c r="H151" s="22"/>
      <c r="I151" s="23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3"/>
      <c r="AE151" s="22"/>
      <c r="AF151" s="22"/>
      <c r="AG151" s="22"/>
      <c r="AH151" s="22"/>
    </row>
    <row r="152" spans="1:34" ht="15">
      <c r="A152" t="s">
        <v>99</v>
      </c>
      <c r="B152" t="s">
        <v>392</v>
      </c>
      <c r="C152" s="22">
        <f aca="true" t="shared" si="20" ref="C152:H152">C26/C149*100</f>
        <v>0.19106107130672126</v>
      </c>
      <c r="D152" s="22">
        <f t="shared" si="20"/>
        <v>0</v>
      </c>
      <c r="E152" s="22">
        <f t="shared" si="20"/>
        <v>0</v>
      </c>
      <c r="F152" s="22">
        <f t="shared" si="20"/>
        <v>0</v>
      </c>
      <c r="G152" s="22">
        <f t="shared" si="20"/>
        <v>0</v>
      </c>
      <c r="H152" s="22">
        <f t="shared" si="20"/>
        <v>0</v>
      </c>
      <c r="I152" s="23"/>
      <c r="J152" s="22">
        <f aca="true" t="shared" si="21" ref="J152:AC152">J26/J149*100</f>
        <v>0</v>
      </c>
      <c r="K152" s="22">
        <f t="shared" si="21"/>
        <v>0</v>
      </c>
      <c r="L152" s="22">
        <f t="shared" si="21"/>
        <v>0</v>
      </c>
      <c r="M152" s="22">
        <f t="shared" si="21"/>
        <v>0</v>
      </c>
      <c r="N152" s="22">
        <f t="shared" si="21"/>
        <v>0</v>
      </c>
      <c r="O152" s="22">
        <f t="shared" si="21"/>
        <v>0</v>
      </c>
      <c r="P152" s="22">
        <f t="shared" si="21"/>
        <v>0</v>
      </c>
      <c r="Q152" s="22">
        <f t="shared" si="21"/>
        <v>0</v>
      </c>
      <c r="R152" s="22">
        <f t="shared" si="21"/>
        <v>0</v>
      </c>
      <c r="S152" s="22">
        <f t="shared" si="21"/>
        <v>6.78632723112128</v>
      </c>
      <c r="T152" s="22">
        <f t="shared" si="21"/>
        <v>0</v>
      </c>
      <c r="U152" s="22">
        <f t="shared" si="21"/>
        <v>0</v>
      </c>
      <c r="V152" s="22">
        <f t="shared" si="21"/>
        <v>0</v>
      </c>
      <c r="W152" s="22">
        <f t="shared" si="21"/>
        <v>0</v>
      </c>
      <c r="X152" s="22">
        <f t="shared" si="21"/>
        <v>0</v>
      </c>
      <c r="Y152" s="22">
        <f t="shared" si="21"/>
        <v>0</v>
      </c>
      <c r="Z152" s="22">
        <f t="shared" si="21"/>
        <v>0</v>
      </c>
      <c r="AA152" s="22">
        <f t="shared" si="21"/>
        <v>0.216422332723572</v>
      </c>
      <c r="AB152" s="22">
        <f t="shared" si="21"/>
        <v>0</v>
      </c>
      <c r="AC152" s="22" t="e">
        <f t="shared" si="21"/>
        <v>#DIV/0!</v>
      </c>
      <c r="AD152" s="23"/>
      <c r="AE152" s="22">
        <f>AE26/AE149*100</f>
        <v>0</v>
      </c>
      <c r="AF152" s="22">
        <f>AF26/AF149*100</f>
        <v>0</v>
      </c>
      <c r="AG152" s="22">
        <f>AG26/AG149*100</f>
        <v>0</v>
      </c>
      <c r="AH152" s="22">
        <f>AH26/AH149*100</f>
        <v>0</v>
      </c>
    </row>
    <row r="153" spans="1:34" ht="15">
      <c r="A153" t="s">
        <v>67</v>
      </c>
      <c r="B153" t="s">
        <v>392</v>
      </c>
      <c r="C153" s="22">
        <f aca="true" t="shared" si="22" ref="C153:H153">C27/C149*100</f>
        <v>20.12964858410099</v>
      </c>
      <c r="D153" s="22">
        <f t="shared" si="22"/>
        <v>10.877447425670777</v>
      </c>
      <c r="E153" s="22">
        <f t="shared" si="22"/>
        <v>20.00449539222297</v>
      </c>
      <c r="F153" s="22">
        <f t="shared" si="22"/>
        <v>0</v>
      </c>
      <c r="G153" s="22">
        <f t="shared" si="22"/>
        <v>10.869565217391305</v>
      </c>
      <c r="H153" s="22">
        <f t="shared" si="22"/>
        <v>0</v>
      </c>
      <c r="I153" s="23"/>
      <c r="J153" s="22">
        <f aca="true" t="shared" si="23" ref="J153:AC153">J27/J149*100</f>
        <v>0</v>
      </c>
      <c r="K153" s="22">
        <f t="shared" si="23"/>
        <v>0</v>
      </c>
      <c r="L153" s="22">
        <f t="shared" si="23"/>
        <v>0</v>
      </c>
      <c r="M153" s="22">
        <f t="shared" si="23"/>
        <v>0</v>
      </c>
      <c r="N153" s="22">
        <f t="shared" si="23"/>
        <v>0</v>
      </c>
      <c r="O153" s="22">
        <f t="shared" si="23"/>
        <v>0</v>
      </c>
      <c r="P153" s="22">
        <f t="shared" si="23"/>
        <v>0</v>
      </c>
      <c r="Q153" s="22">
        <f t="shared" si="23"/>
        <v>0</v>
      </c>
      <c r="R153" s="22">
        <f t="shared" si="23"/>
        <v>0</v>
      </c>
      <c r="S153" s="22">
        <f t="shared" si="23"/>
        <v>0</v>
      </c>
      <c r="T153" s="22">
        <f t="shared" si="23"/>
        <v>0</v>
      </c>
      <c r="U153" s="22">
        <f t="shared" si="23"/>
        <v>0</v>
      </c>
      <c r="V153" s="22">
        <f t="shared" si="23"/>
        <v>0</v>
      </c>
      <c r="W153" s="22">
        <f t="shared" si="23"/>
        <v>12.967637632243243</v>
      </c>
      <c r="X153" s="22">
        <f t="shared" si="23"/>
        <v>7.573446188671817</v>
      </c>
      <c r="Y153" s="22">
        <f t="shared" si="23"/>
        <v>16.119886593762654</v>
      </c>
      <c r="Z153" s="22">
        <f t="shared" si="23"/>
        <v>0</v>
      </c>
      <c r="AA153" s="22">
        <f t="shared" si="23"/>
        <v>11.216602684667508</v>
      </c>
      <c r="AB153" s="22">
        <f t="shared" si="23"/>
        <v>0</v>
      </c>
      <c r="AC153" s="22" t="e">
        <f t="shared" si="23"/>
        <v>#DIV/0!</v>
      </c>
      <c r="AD153" s="23"/>
      <c r="AE153" s="22">
        <f>AE27/AE149*100</f>
        <v>0</v>
      </c>
      <c r="AF153" s="22">
        <f>AF27/AF149*100</f>
        <v>0</v>
      </c>
      <c r="AG153" s="22">
        <f>AG27/AG149*100</f>
        <v>0</v>
      </c>
      <c r="AH153" s="22">
        <f>AH27/AH149*100</f>
        <v>14.52915681639086</v>
      </c>
    </row>
    <row r="154" spans="1:34" ht="15">
      <c r="A154" t="s">
        <v>102</v>
      </c>
      <c r="B154" t="s">
        <v>392</v>
      </c>
      <c r="C154" s="22">
        <f aca="true" t="shared" si="24" ref="C154:H154">C28/C149*100</f>
        <v>0.5458887751620608</v>
      </c>
      <c r="D154" s="22">
        <f t="shared" si="24"/>
        <v>0</v>
      </c>
      <c r="E154" s="22">
        <f t="shared" si="24"/>
        <v>0</v>
      </c>
      <c r="F154" s="22">
        <f t="shared" si="24"/>
        <v>0</v>
      </c>
      <c r="G154" s="22">
        <f t="shared" si="24"/>
        <v>0</v>
      </c>
      <c r="H154" s="22">
        <f t="shared" si="24"/>
        <v>0</v>
      </c>
      <c r="I154" s="23"/>
      <c r="J154" s="22">
        <f aca="true" t="shared" si="25" ref="J154:AC154">J28/J149*100</f>
        <v>0</v>
      </c>
      <c r="K154" s="22">
        <f t="shared" si="25"/>
        <v>0</v>
      </c>
      <c r="L154" s="22">
        <f t="shared" si="25"/>
        <v>0</v>
      </c>
      <c r="M154" s="22">
        <f t="shared" si="25"/>
        <v>0</v>
      </c>
      <c r="N154" s="22">
        <f t="shared" si="25"/>
        <v>0</v>
      </c>
      <c r="O154" s="22">
        <f t="shared" si="25"/>
        <v>0</v>
      </c>
      <c r="P154" s="22">
        <f t="shared" si="25"/>
        <v>0</v>
      </c>
      <c r="Q154" s="22">
        <f t="shared" si="25"/>
        <v>0</v>
      </c>
      <c r="R154" s="22">
        <f t="shared" si="25"/>
        <v>0</v>
      </c>
      <c r="S154" s="22">
        <f t="shared" si="25"/>
        <v>0</v>
      </c>
      <c r="T154" s="22">
        <f t="shared" si="25"/>
        <v>0</v>
      </c>
      <c r="U154" s="22">
        <f t="shared" si="25"/>
        <v>0</v>
      </c>
      <c r="V154" s="22">
        <f t="shared" si="25"/>
        <v>0</v>
      </c>
      <c r="W154" s="22">
        <f t="shared" si="25"/>
        <v>0</v>
      </c>
      <c r="X154" s="22">
        <f t="shared" si="25"/>
        <v>0</v>
      </c>
      <c r="Y154" s="22">
        <f t="shared" si="25"/>
        <v>0</v>
      </c>
      <c r="Z154" s="22">
        <f t="shared" si="25"/>
        <v>0</v>
      </c>
      <c r="AA154" s="22">
        <f t="shared" si="25"/>
        <v>0.2099811918687038</v>
      </c>
      <c r="AB154" s="22">
        <f t="shared" si="25"/>
        <v>0</v>
      </c>
      <c r="AC154" s="22" t="e">
        <f t="shared" si="25"/>
        <v>#DIV/0!</v>
      </c>
      <c r="AD154" s="23"/>
      <c r="AE154" s="22">
        <f>AE28/AE149*100</f>
        <v>0</v>
      </c>
      <c r="AF154" s="22">
        <f>AF28/AF149*100</f>
        <v>0</v>
      </c>
      <c r="AG154" s="22">
        <f>AG28/AG149*100</f>
        <v>0</v>
      </c>
      <c r="AH154" s="22">
        <f>AH28/AH149*100</f>
        <v>0</v>
      </c>
    </row>
    <row r="155" spans="1:34" ht="15">
      <c r="A155" t="s">
        <v>104</v>
      </c>
      <c r="B155" t="s">
        <v>392</v>
      </c>
      <c r="C155" s="22"/>
      <c r="D155" s="22"/>
      <c r="E155" s="22"/>
      <c r="F155" s="22"/>
      <c r="G155" s="22"/>
      <c r="H155" s="22"/>
      <c r="I155" s="23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22"/>
      <c r="AF155" s="22"/>
      <c r="AG155" s="22"/>
      <c r="AH155" s="22"/>
    </row>
    <row r="156" spans="1:34" ht="15">
      <c r="A156" t="s">
        <v>304</v>
      </c>
      <c r="B156" t="s">
        <v>392</v>
      </c>
      <c r="C156" s="22">
        <f aca="true" t="shared" si="26" ref="C156:H156">C30/C149*100</f>
        <v>1.699078812691914</v>
      </c>
      <c r="D156" s="22">
        <f t="shared" si="26"/>
        <v>0</v>
      </c>
      <c r="E156" s="22">
        <f t="shared" si="26"/>
        <v>0</v>
      </c>
      <c r="F156" s="22">
        <f t="shared" si="26"/>
        <v>0</v>
      </c>
      <c r="G156" s="22">
        <f t="shared" si="26"/>
        <v>0.4710144927536232</v>
      </c>
      <c r="H156" s="22">
        <f t="shared" si="26"/>
        <v>0.27465940054495913</v>
      </c>
      <c r="I156" s="23"/>
      <c r="J156" s="22">
        <f aca="true" t="shared" si="27" ref="J156:AC156">J30/J149*100</f>
        <v>0</v>
      </c>
      <c r="K156" s="22">
        <f t="shared" si="27"/>
        <v>0</v>
      </c>
      <c r="L156" s="22">
        <f t="shared" si="27"/>
        <v>0</v>
      </c>
      <c r="M156" s="22">
        <f t="shared" si="27"/>
        <v>0</v>
      </c>
      <c r="N156" s="22">
        <f t="shared" si="27"/>
        <v>0</v>
      </c>
      <c r="O156" s="22">
        <f t="shared" si="27"/>
        <v>0</v>
      </c>
      <c r="P156" s="22">
        <f t="shared" si="27"/>
        <v>0</v>
      </c>
      <c r="Q156" s="22">
        <f t="shared" si="27"/>
        <v>0</v>
      </c>
      <c r="R156" s="22">
        <f t="shared" si="27"/>
        <v>0</v>
      </c>
      <c r="S156" s="22">
        <f t="shared" si="27"/>
        <v>0.9939931350114416</v>
      </c>
      <c r="T156" s="22">
        <f t="shared" si="27"/>
        <v>0</v>
      </c>
      <c r="U156" s="22">
        <f t="shared" si="27"/>
        <v>0</v>
      </c>
      <c r="V156" s="22">
        <f t="shared" si="27"/>
        <v>0</v>
      </c>
      <c r="W156" s="22">
        <f t="shared" si="27"/>
        <v>0</v>
      </c>
      <c r="X156" s="22">
        <f t="shared" si="27"/>
        <v>0</v>
      </c>
      <c r="Y156" s="22">
        <f t="shared" si="27"/>
        <v>0</v>
      </c>
      <c r="Z156" s="22">
        <f t="shared" si="27"/>
        <v>0</v>
      </c>
      <c r="AA156" s="22">
        <f t="shared" si="27"/>
        <v>1.0048179733594413</v>
      </c>
      <c r="AB156" s="22">
        <f t="shared" si="27"/>
        <v>0</v>
      </c>
      <c r="AC156" s="22" t="e">
        <f t="shared" si="27"/>
        <v>#DIV/0!</v>
      </c>
      <c r="AD156" s="23"/>
      <c r="AE156" s="22">
        <f>AE30/AE149*100</f>
        <v>0</v>
      </c>
      <c r="AF156" s="22">
        <f>AF30/AF149*100</f>
        <v>0</v>
      </c>
      <c r="AG156" s="22">
        <f>AG30/AG149*100</f>
        <v>0</v>
      </c>
      <c r="AH156" s="22">
        <f>AH30/AH149*100</f>
        <v>0.5663908589440505</v>
      </c>
    </row>
    <row r="157" spans="1:34" ht="15">
      <c r="A157" t="s">
        <v>96</v>
      </c>
      <c r="B157" t="s">
        <v>392</v>
      </c>
      <c r="C157" s="22">
        <f aca="true" t="shared" si="28" ref="C157:H157">C31/C149*100</f>
        <v>0.4776526782668032</v>
      </c>
      <c r="D157" s="22">
        <f t="shared" si="28"/>
        <v>0.3988397389412618</v>
      </c>
      <c r="E157" s="22">
        <f t="shared" si="28"/>
        <v>0.4270622611822881</v>
      </c>
      <c r="F157" s="22">
        <f t="shared" si="28"/>
        <v>0.43956043956043955</v>
      </c>
      <c r="G157" s="22">
        <f t="shared" si="28"/>
        <v>1.1231884057971016</v>
      </c>
      <c r="H157" s="22">
        <f t="shared" si="28"/>
        <v>1.508174386920981</v>
      </c>
      <c r="I157" s="23"/>
      <c r="J157" s="22">
        <f aca="true" t="shared" si="29" ref="J157:AC157">J31/J149*100</f>
        <v>0</v>
      </c>
      <c r="K157" s="22">
        <f t="shared" si="29"/>
        <v>0.6570397111913358</v>
      </c>
      <c r="L157" s="22">
        <f t="shared" si="29"/>
        <v>0.19781242727484294</v>
      </c>
      <c r="M157" s="22">
        <f t="shared" si="29"/>
        <v>0</v>
      </c>
      <c r="N157" s="22">
        <f t="shared" si="29"/>
        <v>0</v>
      </c>
      <c r="O157" s="22">
        <f t="shared" si="29"/>
        <v>0</v>
      </c>
      <c r="P157" s="22">
        <f t="shared" si="29"/>
        <v>0.16285714285714287</v>
      </c>
      <c r="Q157" s="22">
        <f t="shared" si="29"/>
        <v>0</v>
      </c>
      <c r="R157" s="22">
        <f t="shared" si="29"/>
        <v>0</v>
      </c>
      <c r="S157" s="22">
        <f t="shared" si="29"/>
        <v>0</v>
      </c>
      <c r="T157" s="22">
        <f t="shared" si="29"/>
        <v>0</v>
      </c>
      <c r="U157" s="22">
        <f t="shared" si="29"/>
        <v>0</v>
      </c>
      <c r="V157" s="22">
        <f t="shared" si="29"/>
        <v>0</v>
      </c>
      <c r="W157" s="22">
        <f t="shared" si="29"/>
        <v>1.7301528774427772</v>
      </c>
      <c r="X157" s="22">
        <f t="shared" si="29"/>
        <v>1.500910388268294</v>
      </c>
      <c r="Y157" s="22">
        <f t="shared" si="29"/>
        <v>1.2353179424868368</v>
      </c>
      <c r="Z157" s="22">
        <f t="shared" si="29"/>
        <v>0</v>
      </c>
      <c r="AA157" s="22">
        <f t="shared" si="29"/>
        <v>1.1800170046118568</v>
      </c>
      <c r="AB157" s="22">
        <f t="shared" si="29"/>
        <v>0.898517990172769</v>
      </c>
      <c r="AC157" s="22" t="e">
        <f t="shared" si="29"/>
        <v>#DIV/0!</v>
      </c>
      <c r="AD157" s="23"/>
      <c r="AE157" s="22">
        <f>AE31/AE149*100</f>
        <v>0</v>
      </c>
      <c r="AF157" s="22">
        <f>AF31/AF149*100</f>
        <v>0</v>
      </c>
      <c r="AG157" s="22">
        <f>AG31/AG149*100</f>
        <v>0</v>
      </c>
      <c r="AH157" s="22">
        <f>AH31/AH149*100</f>
        <v>0.3940110323089046</v>
      </c>
    </row>
    <row r="158" spans="1:34" ht="15">
      <c r="A158" t="s">
        <v>101</v>
      </c>
      <c r="B158" t="s">
        <v>392</v>
      </c>
      <c r="C158" s="22">
        <f aca="true" t="shared" si="30" ref="C158:H158">C32/C149*100</f>
        <v>3.0092118730808597</v>
      </c>
      <c r="D158" s="22">
        <f t="shared" si="30"/>
        <v>0.10394005317863185</v>
      </c>
      <c r="E158" s="22">
        <f t="shared" si="30"/>
        <v>0.09665093279388626</v>
      </c>
      <c r="F158" s="22">
        <f t="shared" si="30"/>
        <v>0</v>
      </c>
      <c r="G158" s="22">
        <f t="shared" si="30"/>
        <v>0.21739130434782608</v>
      </c>
      <c r="H158" s="22">
        <f t="shared" si="30"/>
        <v>0.20435967302452315</v>
      </c>
      <c r="I158" s="23"/>
      <c r="J158" s="22">
        <f aca="true" t="shared" si="31" ref="J158:AC158">J32/J149*100</f>
        <v>0.12712233347845017</v>
      </c>
      <c r="K158" s="22">
        <f t="shared" si="31"/>
        <v>0</v>
      </c>
      <c r="L158" s="22">
        <f t="shared" si="31"/>
        <v>0.12101466139166862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0.058</v>
      </c>
      <c r="Q158" s="22">
        <f t="shared" si="31"/>
        <v>0.14285714285714285</v>
      </c>
      <c r="R158" s="22">
        <f t="shared" si="31"/>
        <v>0.13846153846153844</v>
      </c>
      <c r="S158" s="22">
        <f t="shared" si="31"/>
        <v>0</v>
      </c>
      <c r="T158" s="22">
        <f t="shared" si="31"/>
        <v>0.2153078639884469</v>
      </c>
      <c r="U158" s="22">
        <f t="shared" si="31"/>
        <v>0.18387711626863998</v>
      </c>
      <c r="V158" s="22">
        <f t="shared" si="31"/>
        <v>0.18277027027027026</v>
      </c>
      <c r="W158" s="22">
        <f t="shared" si="31"/>
        <v>0</v>
      </c>
      <c r="X158" s="22">
        <f t="shared" si="31"/>
        <v>0</v>
      </c>
      <c r="Y158" s="22">
        <f t="shared" si="31"/>
        <v>0</v>
      </c>
      <c r="Z158" s="22">
        <f t="shared" si="31"/>
        <v>0</v>
      </c>
      <c r="AA158" s="22">
        <f t="shared" si="31"/>
        <v>0.2460515806559658</v>
      </c>
      <c r="AB158" s="22">
        <f t="shared" si="31"/>
        <v>0.2456807734981772</v>
      </c>
      <c r="AC158" s="22" t="e">
        <f t="shared" si="31"/>
        <v>#DIV/0!</v>
      </c>
      <c r="AD158" s="23"/>
      <c r="AE158" s="22">
        <f>AE32/AE149*100</f>
        <v>0</v>
      </c>
      <c r="AF158" s="22">
        <f>AF32/AF149*100</f>
        <v>0</v>
      </c>
      <c r="AG158" s="22">
        <f>AG32/AG149*100</f>
        <v>0.06351785516451863</v>
      </c>
      <c r="AH158" s="22">
        <f>AH32/AH149*100</f>
        <v>0</v>
      </c>
    </row>
    <row r="159" spans="1:34" ht="15">
      <c r="A159" t="s">
        <v>302</v>
      </c>
      <c r="B159" t="s">
        <v>392</v>
      </c>
      <c r="C159" s="22" t="e">
        <f aca="true" t="shared" si="32" ref="C159:H159">C33/C149*100</f>
        <v>#VALUE!</v>
      </c>
      <c r="D159" s="22">
        <f t="shared" si="32"/>
        <v>0.10394005317863185</v>
      </c>
      <c r="E159" s="22">
        <f t="shared" si="32"/>
        <v>0.09665093279388626</v>
      </c>
      <c r="F159" s="22">
        <f t="shared" si="32"/>
        <v>0</v>
      </c>
      <c r="G159" s="22">
        <f t="shared" si="32"/>
        <v>0.21739130434782608</v>
      </c>
      <c r="H159" s="22">
        <f t="shared" si="32"/>
        <v>0.20435967302452315</v>
      </c>
      <c r="I159" s="23"/>
      <c r="J159" s="22">
        <f aca="true" t="shared" si="33" ref="J159:AC159">J33/J149*100</f>
        <v>0.12712233347845017</v>
      </c>
      <c r="K159" s="22">
        <f t="shared" si="33"/>
        <v>0</v>
      </c>
      <c r="L159" s="22">
        <f t="shared" si="33"/>
        <v>0.12101466139166862</v>
      </c>
      <c r="M159" s="22">
        <f t="shared" si="33"/>
        <v>0</v>
      </c>
      <c r="N159" s="22">
        <f t="shared" si="33"/>
        <v>0</v>
      </c>
      <c r="O159" s="22">
        <f t="shared" si="33"/>
        <v>0</v>
      </c>
      <c r="P159" s="22">
        <f t="shared" si="33"/>
        <v>0.058</v>
      </c>
      <c r="Q159" s="22">
        <f t="shared" si="33"/>
        <v>0.14285714285714285</v>
      </c>
      <c r="R159" s="22">
        <f t="shared" si="33"/>
        <v>0.13846153846153844</v>
      </c>
      <c r="S159" s="22">
        <f t="shared" si="33"/>
        <v>0</v>
      </c>
      <c r="T159" s="22">
        <f t="shared" si="33"/>
        <v>0.2153078639884469</v>
      </c>
      <c r="U159" s="22">
        <f t="shared" si="33"/>
        <v>0.18387711626863998</v>
      </c>
      <c r="V159" s="22">
        <f t="shared" si="33"/>
        <v>0.18277027027027026</v>
      </c>
      <c r="W159" s="22">
        <f t="shared" si="33"/>
        <v>0</v>
      </c>
      <c r="X159" s="22">
        <f t="shared" si="33"/>
        <v>0</v>
      </c>
      <c r="Y159" s="22">
        <f t="shared" si="33"/>
        <v>0</v>
      </c>
      <c r="Z159" s="22">
        <f t="shared" si="33"/>
        <v>0</v>
      </c>
      <c r="AA159" s="22">
        <f t="shared" si="33"/>
        <v>0.2460515806559658</v>
      </c>
      <c r="AB159" s="22">
        <f t="shared" si="33"/>
        <v>0.2456807734981772</v>
      </c>
      <c r="AC159" s="22" t="e">
        <f t="shared" si="33"/>
        <v>#DIV/0!</v>
      </c>
      <c r="AD159" s="23"/>
      <c r="AE159" s="22">
        <f>AE33/AE149*100</f>
        <v>0</v>
      </c>
      <c r="AF159" s="22">
        <f>AF33/AF149*100</f>
        <v>0</v>
      </c>
      <c r="AG159" s="22">
        <f>AG33/AG149*100</f>
        <v>0.06351785516451863</v>
      </c>
      <c r="AH159" s="22">
        <f>AH33/AH149*100</f>
        <v>0</v>
      </c>
    </row>
    <row r="160" spans="1:34" ht="15">
      <c r="A160" t="s">
        <v>108</v>
      </c>
      <c r="B160" t="s">
        <v>392</v>
      </c>
      <c r="C160" s="22">
        <f aca="true" t="shared" si="34" ref="C160:H160">C34/C149*100</f>
        <v>0</v>
      </c>
      <c r="D160" s="22">
        <f t="shared" si="34"/>
        <v>0</v>
      </c>
      <c r="E160" s="22">
        <f t="shared" si="34"/>
        <v>0</v>
      </c>
      <c r="F160" s="22">
        <f t="shared" si="34"/>
        <v>0</v>
      </c>
      <c r="G160" s="22">
        <f t="shared" si="34"/>
        <v>0</v>
      </c>
      <c r="H160" s="22">
        <f t="shared" si="34"/>
        <v>0</v>
      </c>
      <c r="I160" s="23"/>
      <c r="J160" s="22">
        <f aca="true" t="shared" si="35" ref="J160:AC160">J34/J149*100</f>
        <v>0</v>
      </c>
      <c r="K160" s="22">
        <f t="shared" si="35"/>
        <v>0</v>
      </c>
      <c r="L160" s="22">
        <f t="shared" si="35"/>
        <v>0</v>
      </c>
      <c r="M160" s="22">
        <f t="shared" si="35"/>
        <v>0</v>
      </c>
      <c r="N160" s="22">
        <f t="shared" si="35"/>
        <v>0</v>
      </c>
      <c r="O160" s="22">
        <f t="shared" si="35"/>
        <v>0</v>
      </c>
      <c r="P160" s="22">
        <f t="shared" si="35"/>
        <v>0</v>
      </c>
      <c r="Q160" s="22">
        <f t="shared" si="35"/>
        <v>0</v>
      </c>
      <c r="R160" s="22">
        <f t="shared" si="35"/>
        <v>0</v>
      </c>
      <c r="S160" s="22">
        <f t="shared" si="35"/>
        <v>0</v>
      </c>
      <c r="T160" s="22">
        <f t="shared" si="35"/>
        <v>0</v>
      </c>
      <c r="U160" s="22">
        <f t="shared" si="35"/>
        <v>0</v>
      </c>
      <c r="V160" s="22">
        <f t="shared" si="35"/>
        <v>0</v>
      </c>
      <c r="W160" s="22">
        <f t="shared" si="35"/>
        <v>0</v>
      </c>
      <c r="X160" s="22">
        <f t="shared" si="35"/>
        <v>0</v>
      </c>
      <c r="Y160" s="22">
        <f t="shared" si="35"/>
        <v>0</v>
      </c>
      <c r="Z160" s="22">
        <f t="shared" si="35"/>
        <v>0</v>
      </c>
      <c r="AA160" s="22">
        <f t="shared" si="35"/>
        <v>0</v>
      </c>
      <c r="AB160" s="22">
        <f t="shared" si="35"/>
        <v>12.923997463940404</v>
      </c>
      <c r="AC160" s="22" t="e">
        <f t="shared" si="35"/>
        <v>#DIV/0!</v>
      </c>
      <c r="AD160" s="23"/>
      <c r="AE160" s="22">
        <f>AE34/AE149*100</f>
        <v>0</v>
      </c>
      <c r="AF160" s="22">
        <f>AF34/AF149*100</f>
        <v>0</v>
      </c>
      <c r="AG160" s="22">
        <f>AG34/AG149*100</f>
        <v>0</v>
      </c>
      <c r="AH160" s="22">
        <f>AH34/AH149*100</f>
        <v>0</v>
      </c>
    </row>
    <row r="161" spans="1:34" ht="15">
      <c r="A161" t="s">
        <v>98</v>
      </c>
      <c r="B161" t="s">
        <v>392</v>
      </c>
      <c r="C161" s="22">
        <f aca="true" t="shared" si="36" ref="C161:H161">C35/C149*100</f>
        <v>0</v>
      </c>
      <c r="D161" s="22">
        <f t="shared" si="36"/>
        <v>0</v>
      </c>
      <c r="E161" s="22">
        <f t="shared" si="36"/>
        <v>0</v>
      </c>
      <c r="F161" s="22">
        <f t="shared" si="36"/>
        <v>0</v>
      </c>
      <c r="G161" s="22">
        <f t="shared" si="36"/>
        <v>0.8152173913043478</v>
      </c>
      <c r="H161" s="22">
        <f t="shared" si="36"/>
        <v>1.226158038147139</v>
      </c>
      <c r="I161" s="23"/>
      <c r="J161" s="22">
        <f aca="true" t="shared" si="37" ref="J161:AC161">J35/J149*100</f>
        <v>0</v>
      </c>
      <c r="K161" s="22">
        <f t="shared" si="37"/>
        <v>0</v>
      </c>
      <c r="L161" s="22">
        <f t="shared" si="37"/>
        <v>0</v>
      </c>
      <c r="M161" s="22">
        <f t="shared" si="37"/>
        <v>0</v>
      </c>
      <c r="N161" s="22">
        <f t="shared" si="37"/>
        <v>0</v>
      </c>
      <c r="O161" s="22">
        <f t="shared" si="37"/>
        <v>0</v>
      </c>
      <c r="P161" s="22">
        <f t="shared" si="37"/>
        <v>0</v>
      </c>
      <c r="Q161" s="22">
        <f t="shared" si="37"/>
        <v>1.3095238095238095</v>
      </c>
      <c r="R161" s="22">
        <f t="shared" si="37"/>
        <v>0</v>
      </c>
      <c r="S161" s="22">
        <f t="shared" si="37"/>
        <v>1.3086384439359267</v>
      </c>
      <c r="T161" s="22">
        <f t="shared" si="37"/>
        <v>0</v>
      </c>
      <c r="U161" s="22">
        <f t="shared" si="37"/>
        <v>1.091303210374855</v>
      </c>
      <c r="V161" s="22">
        <f t="shared" si="37"/>
        <v>0</v>
      </c>
      <c r="W161" s="22">
        <f t="shared" si="37"/>
        <v>1.1969254332472983</v>
      </c>
      <c r="X161" s="22">
        <f t="shared" si="37"/>
        <v>1.1318340632842872</v>
      </c>
      <c r="Y161" s="22">
        <f t="shared" si="37"/>
        <v>1.336573511543135</v>
      </c>
      <c r="Z161" s="22">
        <f t="shared" si="37"/>
        <v>0</v>
      </c>
      <c r="AA161" s="22">
        <f t="shared" si="37"/>
        <v>2.2492463865199803</v>
      </c>
      <c r="AB161" s="22">
        <f t="shared" si="37"/>
        <v>1.9357267395783802</v>
      </c>
      <c r="AC161" s="22" t="e">
        <f t="shared" si="37"/>
        <v>#DIV/0!</v>
      </c>
      <c r="AD161" s="23"/>
      <c r="AE161" s="22">
        <f>AE35/AE149*100</f>
        <v>0</v>
      </c>
      <c r="AF161" s="22">
        <f>AF35/AF149*100</f>
        <v>0</v>
      </c>
      <c r="AG161" s="22">
        <f>AG35/AG149*100</f>
        <v>0</v>
      </c>
      <c r="AH161" s="22">
        <f>AH35/AH149*100</f>
        <v>0</v>
      </c>
    </row>
    <row r="162" spans="1:34" ht="15">
      <c r="A162" t="s">
        <v>76</v>
      </c>
      <c r="B162" t="s">
        <v>392</v>
      </c>
      <c r="C162" s="22">
        <f aca="true" t="shared" si="38" ref="C162:H162">C36/C149*100</f>
        <v>2.3132036847492325</v>
      </c>
      <c r="D162" s="22">
        <f t="shared" si="38"/>
        <v>2.9006526468455403</v>
      </c>
      <c r="E162" s="22">
        <f t="shared" si="38"/>
        <v>3.3715441672285906</v>
      </c>
      <c r="F162" s="22">
        <f t="shared" si="38"/>
        <v>3.296703296703297</v>
      </c>
      <c r="G162" s="22">
        <f t="shared" si="38"/>
        <v>4.528985507246377</v>
      </c>
      <c r="H162" s="22">
        <f t="shared" si="38"/>
        <v>6.811989100817439</v>
      </c>
      <c r="I162" s="23"/>
      <c r="J162" s="22">
        <f aca="true" t="shared" si="39" ref="J162:AC162">J36/J149*100</f>
        <v>0</v>
      </c>
      <c r="K162" s="22">
        <f t="shared" si="39"/>
        <v>0</v>
      </c>
      <c r="L162" s="22">
        <f t="shared" si="39"/>
        <v>0</v>
      </c>
      <c r="M162" s="22">
        <f t="shared" si="39"/>
        <v>0</v>
      </c>
      <c r="N162" s="22">
        <f t="shared" si="39"/>
        <v>0</v>
      </c>
      <c r="O162" s="22">
        <f t="shared" si="39"/>
        <v>4.828585224529213</v>
      </c>
      <c r="P162" s="22">
        <f t="shared" si="39"/>
        <v>4.285714285714286</v>
      </c>
      <c r="Q162" s="22">
        <f t="shared" si="39"/>
        <v>8.095238095238095</v>
      </c>
      <c r="R162" s="22">
        <f t="shared" si="39"/>
        <v>0</v>
      </c>
      <c r="S162" s="22">
        <f t="shared" si="39"/>
        <v>6.7934782608695645</v>
      </c>
      <c r="T162" s="22">
        <f t="shared" si="39"/>
        <v>4.988840750951818</v>
      </c>
      <c r="U162" s="22">
        <f t="shared" si="39"/>
        <v>10.430915274507607</v>
      </c>
      <c r="V162" s="22">
        <f t="shared" si="39"/>
        <v>0</v>
      </c>
      <c r="W162" s="22">
        <f t="shared" si="39"/>
        <v>4.410471679382818</v>
      </c>
      <c r="X162" s="22">
        <f t="shared" si="39"/>
        <v>4.000787362826633</v>
      </c>
      <c r="Y162" s="22">
        <f t="shared" si="39"/>
        <v>5.042527339003645</v>
      </c>
      <c r="Z162" s="22">
        <f t="shared" si="39"/>
        <v>0</v>
      </c>
      <c r="AA162" s="22">
        <f t="shared" si="39"/>
        <v>5.987684538685492</v>
      </c>
      <c r="AB162" s="22">
        <f t="shared" si="39"/>
        <v>10.960532572515454</v>
      </c>
      <c r="AC162" s="22" t="e">
        <f t="shared" si="39"/>
        <v>#DIV/0!</v>
      </c>
      <c r="AD162" s="23"/>
      <c r="AE162" s="22">
        <f>AE36/AE149*100</f>
        <v>0</v>
      </c>
      <c r="AF162" s="22">
        <f>AF36/AF149*100</f>
        <v>0</v>
      </c>
      <c r="AG162" s="22">
        <f>AG36/AG149*100</f>
        <v>0</v>
      </c>
      <c r="AH162" s="22">
        <f>AH36/AH149*100</f>
        <v>0</v>
      </c>
    </row>
    <row r="163" spans="1:34" ht="15">
      <c r="A163" t="s">
        <v>311</v>
      </c>
      <c r="B163" t="s">
        <v>392</v>
      </c>
      <c r="C163" s="22">
        <f aca="true" t="shared" si="40" ref="C163:H163">C37/C149*100</f>
        <v>0</v>
      </c>
      <c r="D163" s="22">
        <f t="shared" si="40"/>
        <v>0</v>
      </c>
      <c r="E163" s="22">
        <f t="shared" si="40"/>
        <v>0</v>
      </c>
      <c r="F163" s="22">
        <f t="shared" si="40"/>
        <v>0</v>
      </c>
      <c r="G163" s="22">
        <f t="shared" si="40"/>
        <v>0</v>
      </c>
      <c r="H163" s="22">
        <f t="shared" si="40"/>
        <v>0</v>
      </c>
      <c r="I163" s="23"/>
      <c r="J163" s="22">
        <f aca="true" t="shared" si="41" ref="J163:AC163">J37/J149*100</f>
        <v>0</v>
      </c>
      <c r="K163" s="22">
        <f t="shared" si="41"/>
        <v>0</v>
      </c>
      <c r="L163" s="22">
        <f t="shared" si="41"/>
        <v>0</v>
      </c>
      <c r="M163" s="22">
        <f t="shared" si="41"/>
        <v>0</v>
      </c>
      <c r="N163" s="22">
        <f t="shared" si="41"/>
        <v>0</v>
      </c>
      <c r="O163" s="22">
        <f t="shared" si="41"/>
        <v>0</v>
      </c>
      <c r="P163" s="22">
        <f t="shared" si="41"/>
        <v>0</v>
      </c>
      <c r="Q163" s="22">
        <f t="shared" si="41"/>
        <v>0</v>
      </c>
      <c r="R163" s="22">
        <f t="shared" si="41"/>
        <v>0</v>
      </c>
      <c r="S163" s="22">
        <f t="shared" si="41"/>
        <v>0</v>
      </c>
      <c r="T163" s="22">
        <f t="shared" si="41"/>
        <v>0</v>
      </c>
      <c r="U163" s="22">
        <f t="shared" si="41"/>
        <v>0</v>
      </c>
      <c r="V163" s="22">
        <f t="shared" si="41"/>
        <v>0</v>
      </c>
      <c r="W163" s="22">
        <f t="shared" si="41"/>
        <v>0</v>
      </c>
      <c r="X163" s="22">
        <f t="shared" si="41"/>
        <v>0</v>
      </c>
      <c r="Y163" s="22">
        <f t="shared" si="41"/>
        <v>0</v>
      </c>
      <c r="Z163" s="22">
        <f t="shared" si="41"/>
        <v>0</v>
      </c>
      <c r="AA163" s="22">
        <f t="shared" si="41"/>
        <v>0</v>
      </c>
      <c r="AB163" s="22">
        <f t="shared" si="41"/>
        <v>0</v>
      </c>
      <c r="AC163" s="22" t="e">
        <f t="shared" si="41"/>
        <v>#DIV/0!</v>
      </c>
      <c r="AD163" s="23"/>
      <c r="AE163" s="22">
        <f>AE37/AE149*100</f>
        <v>0</v>
      </c>
      <c r="AF163" s="22">
        <f>AF37/AF149*100</f>
        <v>0</v>
      </c>
      <c r="AG163" s="22">
        <f>AG37/AG149*100</f>
        <v>0</v>
      </c>
      <c r="AH163" s="22">
        <f>AH37/AH149*100</f>
        <v>0</v>
      </c>
    </row>
    <row r="164" spans="3:34" ht="15">
      <c r="C164" s="22"/>
      <c r="D164" s="22"/>
      <c r="E164" s="22"/>
      <c r="F164" s="22"/>
      <c r="G164" s="22"/>
      <c r="H164" s="22"/>
      <c r="I164" s="23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3"/>
      <c r="AE164" s="22"/>
      <c r="AF164" s="22"/>
      <c r="AG164" s="22"/>
      <c r="AH164" s="22"/>
    </row>
    <row r="165" spans="1:34" ht="15">
      <c r="A165" s="9" t="s">
        <v>11</v>
      </c>
      <c r="B165" t="s">
        <v>392</v>
      </c>
      <c r="C165" s="22">
        <f aca="true" t="shared" si="42" ref="C165:H165">C41/C149*100</f>
        <v>77.03855339474582</v>
      </c>
      <c r="D165" s="22">
        <f t="shared" si="42"/>
        <v>73.79743775682861</v>
      </c>
      <c r="E165" s="22">
        <f t="shared" si="42"/>
        <v>75.16295796808271</v>
      </c>
      <c r="F165" s="22">
        <f t="shared" si="42"/>
        <v>83.51648351648352</v>
      </c>
      <c r="G165" s="22">
        <f t="shared" si="42"/>
        <v>77.89855072463769</v>
      </c>
      <c r="H165" s="22">
        <f t="shared" si="42"/>
        <v>85.25885558583106</v>
      </c>
      <c r="I165" s="23"/>
      <c r="J165" s="22">
        <f aca="true" t="shared" si="43" ref="J165:AC165">J41/J149*100</f>
        <v>0</v>
      </c>
      <c r="K165" s="22">
        <f t="shared" si="43"/>
        <v>0</v>
      </c>
      <c r="L165" s="22">
        <f t="shared" si="43"/>
        <v>0</v>
      </c>
      <c r="M165" s="22">
        <f t="shared" si="43"/>
        <v>73.42105263157895</v>
      </c>
      <c r="N165" s="22">
        <f t="shared" si="43"/>
        <v>72.22222222222221</v>
      </c>
      <c r="O165" s="22">
        <f t="shared" si="43"/>
        <v>81.94109126026075</v>
      </c>
      <c r="P165" s="22">
        <f t="shared" si="43"/>
        <v>79.74285714285713</v>
      </c>
      <c r="Q165" s="22">
        <f t="shared" si="43"/>
        <v>96.66666666666667</v>
      </c>
      <c r="R165" s="22">
        <f t="shared" si="43"/>
        <v>0</v>
      </c>
      <c r="S165" s="22">
        <f t="shared" si="43"/>
        <v>0</v>
      </c>
      <c r="T165" s="22">
        <f t="shared" si="43"/>
        <v>0</v>
      </c>
      <c r="U165" s="22">
        <f t="shared" si="43"/>
        <v>0</v>
      </c>
      <c r="V165" s="22">
        <f t="shared" si="43"/>
        <v>0</v>
      </c>
      <c r="W165" s="22">
        <f t="shared" si="43"/>
        <v>0</v>
      </c>
      <c r="X165" s="22">
        <f t="shared" si="43"/>
        <v>0</v>
      </c>
      <c r="Y165" s="22">
        <f t="shared" si="43"/>
        <v>0</v>
      </c>
      <c r="Z165" s="22">
        <f t="shared" si="43"/>
        <v>0</v>
      </c>
      <c r="AA165" s="22">
        <f t="shared" si="43"/>
        <v>76.8428103985778</v>
      </c>
      <c r="AB165" s="22">
        <f t="shared" si="43"/>
        <v>97.50455698208907</v>
      </c>
      <c r="AC165" s="22" t="e">
        <f t="shared" si="43"/>
        <v>#DIV/0!</v>
      </c>
      <c r="AD165" s="23"/>
      <c r="AE165" s="22">
        <f>AE41/AE149*100</f>
        <v>76.033934252386</v>
      </c>
      <c r="AF165" s="22">
        <f>AF41/AF149*100</f>
        <v>77.46478873239437</v>
      </c>
      <c r="AG165" s="22">
        <f>AG41/AG149*100</f>
        <v>0</v>
      </c>
      <c r="AH165" s="22">
        <f>AH41/AH149*100</f>
        <v>83.9095744680851</v>
      </c>
    </row>
    <row r="166" spans="1:34" ht="15">
      <c r="A166" s="11" t="s">
        <v>305</v>
      </c>
      <c r="B166" t="s">
        <v>392</v>
      </c>
      <c r="C166" s="22">
        <f aca="true" t="shared" si="44" ref="C166:H166">C42/C149*100</f>
        <v>0</v>
      </c>
      <c r="D166" s="22">
        <f t="shared" si="44"/>
        <v>0</v>
      </c>
      <c r="E166" s="22">
        <f t="shared" si="44"/>
        <v>0</v>
      </c>
      <c r="F166" s="22">
        <f t="shared" si="44"/>
        <v>0</v>
      </c>
      <c r="G166" s="22">
        <f t="shared" si="44"/>
        <v>0</v>
      </c>
      <c r="H166" s="22">
        <f t="shared" si="44"/>
        <v>0</v>
      </c>
      <c r="I166" s="23"/>
      <c r="J166" s="22">
        <f aca="true" t="shared" si="45" ref="J166:AC166">J42/J149*100</f>
        <v>0</v>
      </c>
      <c r="K166" s="22">
        <f t="shared" si="45"/>
        <v>0</v>
      </c>
      <c r="L166" s="22">
        <f t="shared" si="45"/>
        <v>0</v>
      </c>
      <c r="M166" s="22">
        <f t="shared" si="45"/>
        <v>0</v>
      </c>
      <c r="N166" s="22">
        <f t="shared" si="45"/>
        <v>0</v>
      </c>
      <c r="O166" s="22">
        <f t="shared" si="45"/>
        <v>0</v>
      </c>
      <c r="P166" s="22">
        <f t="shared" si="45"/>
        <v>0</v>
      </c>
      <c r="Q166" s="22">
        <f t="shared" si="45"/>
        <v>0</v>
      </c>
      <c r="R166" s="22">
        <f t="shared" si="45"/>
        <v>0</v>
      </c>
      <c r="S166" s="22">
        <f t="shared" si="45"/>
        <v>0</v>
      </c>
      <c r="T166" s="22">
        <f t="shared" si="45"/>
        <v>0</v>
      </c>
      <c r="U166" s="22">
        <f t="shared" si="45"/>
        <v>0</v>
      </c>
      <c r="V166" s="22">
        <f t="shared" si="45"/>
        <v>0</v>
      </c>
      <c r="W166" s="22">
        <f t="shared" si="45"/>
        <v>0</v>
      </c>
      <c r="X166" s="22">
        <f t="shared" si="45"/>
        <v>0</v>
      </c>
      <c r="Y166" s="22">
        <f t="shared" si="45"/>
        <v>0</v>
      </c>
      <c r="Z166" s="22">
        <f t="shared" si="45"/>
        <v>0</v>
      </c>
      <c r="AA166" s="22">
        <f t="shared" si="45"/>
        <v>4.083683301986448</v>
      </c>
      <c r="AB166" s="22">
        <f t="shared" si="45"/>
        <v>0</v>
      </c>
      <c r="AC166" s="22" t="e">
        <f t="shared" si="45"/>
        <v>#DIV/0!</v>
      </c>
      <c r="AD166" s="23"/>
      <c r="AE166" s="22">
        <f>AE42/AE149*100</f>
        <v>0</v>
      </c>
      <c r="AF166" s="22">
        <f>AF42/AF149*100</f>
        <v>0</v>
      </c>
      <c r="AG166" s="22">
        <f>AG42/AG149*100</f>
        <v>0</v>
      </c>
      <c r="AH166" s="22">
        <f>AH42/AH149*100</f>
        <v>0</v>
      </c>
    </row>
    <row r="167" spans="1:34" ht="15">
      <c r="A167" s="11"/>
      <c r="B167" t="s">
        <v>392</v>
      </c>
      <c r="C167" s="22"/>
      <c r="D167" s="22"/>
      <c r="E167" s="22"/>
      <c r="F167" s="22"/>
      <c r="G167" s="22"/>
      <c r="H167" s="22"/>
      <c r="I167" s="23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3"/>
      <c r="AE167" s="22"/>
      <c r="AF167" s="22"/>
      <c r="AG167" s="22"/>
      <c r="AH167" s="22"/>
    </row>
    <row r="168" spans="1:34" ht="15">
      <c r="A168" t="s">
        <v>100</v>
      </c>
      <c r="B168" t="s">
        <v>392</v>
      </c>
      <c r="C168" s="22">
        <f aca="true" t="shared" si="46" ref="C168:H168">C44/C149*100</f>
        <v>0.4776526782668032</v>
      </c>
      <c r="D168" s="22">
        <f t="shared" si="46"/>
        <v>0.24244621706550643</v>
      </c>
      <c r="E168" s="22">
        <f t="shared" si="46"/>
        <v>0.2663519892110587</v>
      </c>
      <c r="F168" s="22">
        <f t="shared" si="46"/>
        <v>0</v>
      </c>
      <c r="G168" s="22">
        <f t="shared" si="46"/>
        <v>0.358695652173913</v>
      </c>
      <c r="H168" s="22">
        <f t="shared" si="46"/>
        <v>0.3405994550408719</v>
      </c>
      <c r="I168" s="23"/>
      <c r="J168" s="22">
        <f aca="true" t="shared" si="47" ref="J168:AC168">J44/J149*100</f>
        <v>0.3961689159773618</v>
      </c>
      <c r="K168" s="22">
        <f t="shared" si="47"/>
        <v>0</v>
      </c>
      <c r="L168" s="22">
        <f t="shared" si="47"/>
        <v>0.3228996974633465</v>
      </c>
      <c r="M168" s="22">
        <f t="shared" si="47"/>
        <v>0</v>
      </c>
      <c r="N168" s="22">
        <f t="shared" si="47"/>
        <v>0</v>
      </c>
      <c r="O168" s="22">
        <f t="shared" si="47"/>
        <v>0</v>
      </c>
      <c r="P168" s="22">
        <f t="shared" si="47"/>
        <v>0.09285714285714286</v>
      </c>
      <c r="Q168" s="22">
        <f t="shared" si="47"/>
        <v>0.2857142857142857</v>
      </c>
      <c r="R168" s="22">
        <f t="shared" si="47"/>
        <v>0.0923076923076923</v>
      </c>
      <c r="S168" s="22">
        <f t="shared" si="47"/>
        <v>0</v>
      </c>
      <c r="T168" s="22">
        <f t="shared" si="47"/>
        <v>0.1951774539407466</v>
      </c>
      <c r="U168" s="22">
        <f t="shared" si="47"/>
        <v>0.2376948088350712</v>
      </c>
      <c r="V168" s="22">
        <f t="shared" si="47"/>
        <v>0.3074324324324324</v>
      </c>
      <c r="W168" s="22">
        <f t="shared" si="47"/>
        <v>0</v>
      </c>
      <c r="X168" s="22">
        <f t="shared" si="47"/>
        <v>0</v>
      </c>
      <c r="Y168" s="22">
        <f t="shared" si="47"/>
        <v>0</v>
      </c>
      <c r="Z168" s="22">
        <f t="shared" si="47"/>
        <v>0</v>
      </c>
      <c r="AA168" s="22">
        <f t="shared" si="47"/>
        <v>0.3555509751887254</v>
      </c>
      <c r="AB168" s="22">
        <f t="shared" si="47"/>
        <v>0.3170074496750674</v>
      </c>
      <c r="AC168" s="22" t="e">
        <f t="shared" si="47"/>
        <v>#DIV/0!</v>
      </c>
      <c r="AD168" s="23"/>
      <c r="AE168" s="22">
        <f>AE44/AE149*100</f>
        <v>0</v>
      </c>
      <c r="AF168" s="22">
        <f>AF44/AF149*100</f>
        <v>0.07511737089201878</v>
      </c>
      <c r="AG168" s="22">
        <f>AG44/AG149*100</f>
        <v>0.08973743491266295</v>
      </c>
      <c r="AH168" s="22">
        <f>AH44/AH149*100</f>
        <v>0</v>
      </c>
    </row>
    <row r="169" spans="1:34" ht="15">
      <c r="A169" t="s">
        <v>303</v>
      </c>
      <c r="B169" t="s">
        <v>392</v>
      </c>
      <c r="C169" s="22">
        <f aca="true" t="shared" si="48" ref="C169:H169">C45/C149*100</f>
        <v>0.4776526782668032</v>
      </c>
      <c r="D169" s="22">
        <f t="shared" si="48"/>
        <v>0.24244621706550643</v>
      </c>
      <c r="E169" s="22">
        <f t="shared" si="48"/>
        <v>0.2663519892110587</v>
      </c>
      <c r="F169" s="22">
        <f t="shared" si="48"/>
        <v>0</v>
      </c>
      <c r="G169" s="22">
        <f t="shared" si="48"/>
        <v>0.358695652173913</v>
      </c>
      <c r="H169" s="22">
        <f t="shared" si="48"/>
        <v>0.3405994550408719</v>
      </c>
      <c r="I169" s="23"/>
      <c r="J169" s="22">
        <f aca="true" t="shared" si="49" ref="J169:AC169">J45/J149*100</f>
        <v>0.3961689159773618</v>
      </c>
      <c r="K169" s="22">
        <f t="shared" si="49"/>
        <v>0</v>
      </c>
      <c r="L169" s="22">
        <f t="shared" si="49"/>
        <v>0.3228996974633465</v>
      </c>
      <c r="M169" s="22">
        <f t="shared" si="49"/>
        <v>0</v>
      </c>
      <c r="N169" s="22">
        <f t="shared" si="49"/>
        <v>0</v>
      </c>
      <c r="O169" s="22">
        <f t="shared" si="49"/>
        <v>0</v>
      </c>
      <c r="P169" s="22">
        <f t="shared" si="49"/>
        <v>0.09285714285714286</v>
      </c>
      <c r="Q169" s="22">
        <f t="shared" si="49"/>
        <v>0.2857142857142857</v>
      </c>
      <c r="R169" s="22">
        <f t="shared" si="49"/>
        <v>0.0923076923076923</v>
      </c>
      <c r="S169" s="22">
        <f t="shared" si="49"/>
        <v>0</v>
      </c>
      <c r="T169" s="22">
        <f t="shared" si="49"/>
        <v>0.1951774539407466</v>
      </c>
      <c r="U169" s="22">
        <f t="shared" si="49"/>
        <v>0.2376948088350712</v>
      </c>
      <c r="V169" s="22">
        <f t="shared" si="49"/>
        <v>0.3074324324324324</v>
      </c>
      <c r="W169" s="22">
        <f t="shared" si="49"/>
        <v>0</v>
      </c>
      <c r="X169" s="22">
        <f t="shared" si="49"/>
        <v>0</v>
      </c>
      <c r="Y169" s="22">
        <f t="shared" si="49"/>
        <v>0</v>
      </c>
      <c r="Z169" s="22">
        <f t="shared" si="49"/>
        <v>0</v>
      </c>
      <c r="AA169" s="22">
        <f t="shared" si="49"/>
        <v>0.3555509751887254</v>
      </c>
      <c r="AB169" s="22">
        <f t="shared" si="49"/>
        <v>0.3170074496750674</v>
      </c>
      <c r="AC169" s="22" t="e">
        <f t="shared" si="49"/>
        <v>#DIV/0!</v>
      </c>
      <c r="AD169" s="23"/>
      <c r="AE169" s="22">
        <f>AE45/AE149*100</f>
        <v>0</v>
      </c>
      <c r="AF169" s="22">
        <f>AF45/AF149*100</f>
        <v>0.07511737089201878</v>
      </c>
      <c r="AG169" s="22">
        <f>AG45/AG149*100</f>
        <v>0.08973743491266295</v>
      </c>
      <c r="AH169" s="22">
        <f>AH45/AH149*100</f>
        <v>0</v>
      </c>
    </row>
    <row r="170" spans="1:34" ht="15">
      <c r="A170" t="s">
        <v>310</v>
      </c>
      <c r="B170" t="s">
        <v>392</v>
      </c>
      <c r="C170" s="22">
        <f aca="true" t="shared" si="50" ref="C170:H170">C46/C149*100</f>
        <v>0</v>
      </c>
      <c r="D170" s="22">
        <f t="shared" si="50"/>
        <v>0</v>
      </c>
      <c r="E170" s="22">
        <f t="shared" si="50"/>
        <v>0</v>
      </c>
      <c r="F170" s="22">
        <f t="shared" si="50"/>
        <v>0</v>
      </c>
      <c r="G170" s="22">
        <f t="shared" si="50"/>
        <v>0</v>
      </c>
      <c r="H170" s="22">
        <f t="shared" si="50"/>
        <v>0</v>
      </c>
      <c r="I170" s="23"/>
      <c r="J170" s="22">
        <f aca="true" t="shared" si="51" ref="J170:AC170">J46/J149*100</f>
        <v>0</v>
      </c>
      <c r="K170" s="22">
        <f t="shared" si="51"/>
        <v>0</v>
      </c>
      <c r="L170" s="22">
        <f t="shared" si="51"/>
        <v>0</v>
      </c>
      <c r="M170" s="22">
        <f t="shared" si="51"/>
        <v>0</v>
      </c>
      <c r="N170" s="22">
        <f t="shared" si="51"/>
        <v>0</v>
      </c>
      <c r="O170" s="22">
        <f t="shared" si="51"/>
        <v>0</v>
      </c>
      <c r="P170" s="22">
        <f t="shared" si="51"/>
        <v>0</v>
      </c>
      <c r="Q170" s="22">
        <f t="shared" si="51"/>
        <v>0</v>
      </c>
      <c r="R170" s="22">
        <f t="shared" si="51"/>
        <v>0</v>
      </c>
      <c r="S170" s="22">
        <f t="shared" si="51"/>
        <v>0</v>
      </c>
      <c r="T170" s="22">
        <f t="shared" si="51"/>
        <v>0</v>
      </c>
      <c r="U170" s="22">
        <f t="shared" si="51"/>
        <v>0</v>
      </c>
      <c r="V170" s="22">
        <f t="shared" si="51"/>
        <v>0</v>
      </c>
      <c r="W170" s="22">
        <f t="shared" si="51"/>
        <v>0</v>
      </c>
      <c r="X170" s="22">
        <f t="shared" si="51"/>
        <v>0</v>
      </c>
      <c r="Y170" s="22">
        <f t="shared" si="51"/>
        <v>0</v>
      </c>
      <c r="Z170" s="22">
        <f t="shared" si="51"/>
        <v>0</v>
      </c>
      <c r="AA170" s="22">
        <f t="shared" si="51"/>
        <v>3.372581351608997</v>
      </c>
      <c r="AB170" s="22">
        <f t="shared" si="51"/>
        <v>0</v>
      </c>
      <c r="AC170" s="22" t="e">
        <f t="shared" si="51"/>
        <v>#DIV/0!</v>
      </c>
      <c r="AD170" s="23"/>
      <c r="AE170" s="22">
        <f>AE46/AE149*100</f>
        <v>0</v>
      </c>
      <c r="AF170" s="22">
        <f>AF46/AF149*100</f>
        <v>0</v>
      </c>
      <c r="AG170" s="22">
        <f>AG46/AG149*100</f>
        <v>0</v>
      </c>
      <c r="AH170" s="22">
        <f>AH46/AH149*100</f>
        <v>0</v>
      </c>
    </row>
    <row r="171" spans="3:34" ht="15">
      <c r="C171" s="22"/>
      <c r="D171" s="22"/>
      <c r="E171" s="22"/>
      <c r="F171" s="22"/>
      <c r="G171" s="22"/>
      <c r="H171" s="22"/>
      <c r="I171" s="23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3"/>
      <c r="AE171" s="22"/>
      <c r="AF171" s="22"/>
      <c r="AG171" s="22"/>
      <c r="AH171" s="22"/>
    </row>
    <row r="172" spans="1:34" ht="15">
      <c r="A172" s="9" t="s">
        <v>12</v>
      </c>
      <c r="B172" t="s">
        <v>392</v>
      </c>
      <c r="C172" s="22">
        <f aca="true" t="shared" si="52" ref="C172:H172">C48/C149*100</f>
        <v>0</v>
      </c>
      <c r="D172" s="22">
        <f t="shared" si="52"/>
        <v>0</v>
      </c>
      <c r="E172" s="22">
        <f t="shared" si="52"/>
        <v>0</v>
      </c>
      <c r="F172" s="22">
        <f t="shared" si="52"/>
        <v>0</v>
      </c>
      <c r="G172" s="22">
        <f t="shared" si="52"/>
        <v>0</v>
      </c>
      <c r="H172" s="22">
        <f t="shared" si="52"/>
        <v>0</v>
      </c>
      <c r="I172" s="23"/>
      <c r="J172" s="22">
        <f aca="true" t="shared" si="53" ref="J172:AC172">J48/J149*100</f>
        <v>0</v>
      </c>
      <c r="K172" s="22">
        <f t="shared" si="53"/>
        <v>0</v>
      </c>
      <c r="L172" s="22">
        <f t="shared" si="53"/>
        <v>0</v>
      </c>
      <c r="M172" s="22">
        <f t="shared" si="53"/>
        <v>0</v>
      </c>
      <c r="N172" s="22">
        <f t="shared" si="53"/>
        <v>0</v>
      </c>
      <c r="O172" s="22">
        <f t="shared" si="53"/>
        <v>0</v>
      </c>
      <c r="P172" s="22">
        <f t="shared" si="53"/>
        <v>0</v>
      </c>
      <c r="Q172" s="22">
        <f t="shared" si="53"/>
        <v>0</v>
      </c>
      <c r="R172" s="22">
        <f t="shared" si="53"/>
        <v>0</v>
      </c>
      <c r="S172" s="22">
        <f t="shared" si="53"/>
        <v>71.00972540045767</v>
      </c>
      <c r="T172" s="22">
        <f t="shared" si="53"/>
        <v>67.62942540807842</v>
      </c>
      <c r="U172" s="22">
        <f t="shared" si="53"/>
        <v>66.0014201891094</v>
      </c>
      <c r="V172" s="22">
        <f t="shared" si="53"/>
        <v>69.05405405405406</v>
      </c>
      <c r="W172" s="22">
        <f t="shared" si="53"/>
        <v>73.48611623223758</v>
      </c>
      <c r="X172" s="22">
        <f t="shared" si="53"/>
        <v>79.3021996948969</v>
      </c>
      <c r="Y172" s="22">
        <f t="shared" si="53"/>
        <v>71.40542729850142</v>
      </c>
      <c r="Z172" s="22">
        <f t="shared" si="53"/>
        <v>86.41732283464567</v>
      </c>
      <c r="AA172" s="22">
        <f t="shared" si="53"/>
        <v>72.75912709659134</v>
      </c>
      <c r="AB172" s="22">
        <f t="shared" si="53"/>
        <v>74.45712474243145</v>
      </c>
      <c r="AC172" s="22" t="e">
        <f t="shared" si="53"/>
        <v>#DIV/0!</v>
      </c>
      <c r="AD172" s="23"/>
      <c r="AE172" s="22">
        <f>AE48/AE149*100</f>
        <v>0</v>
      </c>
      <c r="AF172" s="22">
        <f>AF48/AF149*100</f>
        <v>0</v>
      </c>
      <c r="AG172" s="22">
        <f>AG48/AG149*100</f>
        <v>0</v>
      </c>
      <c r="AH172" s="22">
        <f>AH48/AH149*100</f>
        <v>64.026792750197</v>
      </c>
    </row>
    <row r="173" spans="1:34" ht="15">
      <c r="A173" t="s">
        <v>19</v>
      </c>
      <c r="B173" t="s">
        <v>392</v>
      </c>
      <c r="C173" s="22">
        <f aca="true" t="shared" si="54" ref="C173:H173">C49/C149*100</f>
        <v>0</v>
      </c>
      <c r="D173" s="22">
        <f t="shared" si="54"/>
        <v>0</v>
      </c>
      <c r="E173" s="22">
        <f t="shared" si="54"/>
        <v>6.958867161159811</v>
      </c>
      <c r="F173" s="22">
        <f t="shared" si="54"/>
        <v>0</v>
      </c>
      <c r="G173" s="22">
        <f t="shared" si="54"/>
        <v>0</v>
      </c>
      <c r="H173" s="22">
        <f t="shared" si="54"/>
        <v>0</v>
      </c>
      <c r="I173" s="23"/>
      <c r="J173" s="22">
        <f aca="true" t="shared" si="55" ref="J173:AC173">J49/J149*100</f>
        <v>0.783630822812364</v>
      </c>
      <c r="K173" s="22">
        <f t="shared" si="55"/>
        <v>0</v>
      </c>
      <c r="L173" s="22">
        <f t="shared" si="55"/>
        <v>0</v>
      </c>
      <c r="M173" s="22">
        <f t="shared" si="55"/>
        <v>0</v>
      </c>
      <c r="N173" s="22">
        <f t="shared" si="55"/>
        <v>0</v>
      </c>
      <c r="O173" s="22">
        <f t="shared" si="55"/>
        <v>0</v>
      </c>
      <c r="P173" s="22">
        <f t="shared" si="55"/>
        <v>0</v>
      </c>
      <c r="Q173" s="22">
        <f t="shared" si="55"/>
        <v>0</v>
      </c>
      <c r="R173" s="22">
        <f t="shared" si="55"/>
        <v>0</v>
      </c>
      <c r="S173" s="22">
        <f t="shared" si="55"/>
        <v>0</v>
      </c>
      <c r="T173" s="22">
        <f t="shared" si="55"/>
        <v>0</v>
      </c>
      <c r="U173" s="22">
        <f t="shared" si="55"/>
        <v>1.3454423141607803</v>
      </c>
      <c r="V173" s="22">
        <f t="shared" si="55"/>
        <v>1.2162162162162162</v>
      </c>
      <c r="W173" s="22">
        <f t="shared" si="55"/>
        <v>0</v>
      </c>
      <c r="X173" s="22">
        <f t="shared" si="55"/>
        <v>0</v>
      </c>
      <c r="Y173" s="22">
        <f t="shared" si="55"/>
        <v>0</v>
      </c>
      <c r="Z173" s="22">
        <f t="shared" si="55"/>
        <v>0</v>
      </c>
      <c r="AA173" s="22">
        <f t="shared" si="55"/>
        <v>8.181537113853606</v>
      </c>
      <c r="AB173" s="22">
        <f t="shared" si="55"/>
        <v>11.887779362815026</v>
      </c>
      <c r="AC173" s="22" t="e">
        <f t="shared" si="55"/>
        <v>#DIV/0!</v>
      </c>
      <c r="AD173" s="23"/>
      <c r="AE173" s="22">
        <f>AE49/AE149*100</f>
        <v>0</v>
      </c>
      <c r="AF173" s="22">
        <f>AF49/AF149*100</f>
        <v>0</v>
      </c>
      <c r="AG173" s="22">
        <f>AG49/AG149*100</f>
        <v>0</v>
      </c>
      <c r="AH173" s="22">
        <f>AH49/AH149*100</f>
        <v>3.3835697399527187</v>
      </c>
    </row>
    <row r="174" spans="1:34" ht="15">
      <c r="A174" t="s">
        <v>64</v>
      </c>
      <c r="B174" t="s">
        <v>392</v>
      </c>
      <c r="C174" s="22">
        <f aca="true" t="shared" si="56" ref="C174:H174">C50/C149*100</f>
        <v>0</v>
      </c>
      <c r="D174" s="22">
        <f t="shared" si="56"/>
        <v>0</v>
      </c>
      <c r="E174" s="22">
        <f t="shared" si="56"/>
        <v>0.13710946280062936</v>
      </c>
      <c r="F174" s="22">
        <f t="shared" si="56"/>
        <v>0</v>
      </c>
      <c r="G174" s="22">
        <f t="shared" si="56"/>
        <v>0.09057971014492754</v>
      </c>
      <c r="H174" s="22">
        <f t="shared" si="56"/>
        <v>0</v>
      </c>
      <c r="I174" s="23"/>
      <c r="J174" s="22">
        <f aca="true" t="shared" si="57" ref="J174:AC174">J50/J149*100</f>
        <v>0</v>
      </c>
      <c r="K174" s="22">
        <f t="shared" si="57"/>
        <v>0</v>
      </c>
      <c r="L174" s="22">
        <f t="shared" si="57"/>
        <v>0</v>
      </c>
      <c r="M174" s="22">
        <f t="shared" si="57"/>
        <v>0</v>
      </c>
      <c r="N174" s="22">
        <f t="shared" si="57"/>
        <v>0</v>
      </c>
      <c r="O174" s="22">
        <f t="shared" si="57"/>
        <v>0</v>
      </c>
      <c r="P174" s="22">
        <f t="shared" si="57"/>
        <v>0</v>
      </c>
      <c r="Q174" s="22">
        <f t="shared" si="57"/>
        <v>0</v>
      </c>
      <c r="R174" s="22">
        <f t="shared" si="57"/>
        <v>0</v>
      </c>
      <c r="S174" s="22">
        <f t="shared" si="57"/>
        <v>2.6816361556064074</v>
      </c>
      <c r="T174" s="22">
        <f t="shared" si="57"/>
        <v>0</v>
      </c>
      <c r="U174" s="22">
        <f t="shared" si="57"/>
        <v>0</v>
      </c>
      <c r="V174" s="22">
        <f t="shared" si="57"/>
        <v>0</v>
      </c>
      <c r="W174" s="22">
        <f t="shared" si="57"/>
        <v>0</v>
      </c>
      <c r="X174" s="22">
        <f t="shared" si="57"/>
        <v>0</v>
      </c>
      <c r="Y174" s="22">
        <f t="shared" si="57"/>
        <v>0</v>
      </c>
      <c r="Z174" s="22">
        <f t="shared" si="57"/>
        <v>0</v>
      </c>
      <c r="AA174" s="22">
        <f t="shared" si="57"/>
        <v>0.090175971968155</v>
      </c>
      <c r="AB174" s="22">
        <f t="shared" si="57"/>
        <v>0</v>
      </c>
      <c r="AC174" s="22" t="e">
        <f t="shared" si="57"/>
        <v>#DIV/0!</v>
      </c>
      <c r="AD174" s="23"/>
      <c r="AE174" s="22">
        <f>AE50/AE149*100</f>
        <v>0</v>
      </c>
      <c r="AF174" s="22">
        <f>AF50/AF149*100</f>
        <v>0</v>
      </c>
      <c r="AG174" s="22">
        <f>AG50/AG149*100</f>
        <v>0</v>
      </c>
      <c r="AH174" s="22">
        <f>AH50/AH149*100</f>
        <v>0</v>
      </c>
    </row>
    <row r="175" spans="1:34" ht="15">
      <c r="A175" t="s">
        <v>65</v>
      </c>
      <c r="B175" t="s">
        <v>392</v>
      </c>
      <c r="C175" s="22">
        <f aca="true" t="shared" si="58" ref="C175:H175">C51/C149*100</f>
        <v>7.410440122824974</v>
      </c>
      <c r="D175" s="22">
        <f t="shared" si="58"/>
        <v>0</v>
      </c>
      <c r="E175" s="22">
        <f t="shared" si="58"/>
        <v>0</v>
      </c>
      <c r="F175" s="22">
        <f t="shared" si="58"/>
        <v>0</v>
      </c>
      <c r="G175" s="22">
        <f t="shared" si="58"/>
        <v>0</v>
      </c>
      <c r="H175" s="22">
        <f t="shared" si="58"/>
        <v>0</v>
      </c>
      <c r="I175" s="23"/>
      <c r="J175" s="22">
        <f aca="true" t="shared" si="59" ref="J175:AC175">J51/J149*100</f>
        <v>0</v>
      </c>
      <c r="K175" s="22">
        <f t="shared" si="59"/>
        <v>0</v>
      </c>
      <c r="L175" s="22">
        <f t="shared" si="59"/>
        <v>0</v>
      </c>
      <c r="M175" s="22">
        <f t="shared" si="59"/>
        <v>0</v>
      </c>
      <c r="N175" s="22">
        <f t="shared" si="59"/>
        <v>0</v>
      </c>
      <c r="O175" s="22">
        <f t="shared" si="59"/>
        <v>0</v>
      </c>
      <c r="P175" s="22">
        <f t="shared" si="59"/>
        <v>0</v>
      </c>
      <c r="Q175" s="22">
        <f t="shared" si="59"/>
        <v>0</v>
      </c>
      <c r="R175" s="22">
        <f t="shared" si="59"/>
        <v>0</v>
      </c>
      <c r="S175" s="22">
        <f t="shared" si="59"/>
        <v>4.397883295194508</v>
      </c>
      <c r="T175" s="22">
        <f t="shared" si="59"/>
        <v>0</v>
      </c>
      <c r="U175" s="22">
        <f t="shared" si="59"/>
        <v>0</v>
      </c>
      <c r="V175" s="22">
        <f t="shared" si="59"/>
        <v>0</v>
      </c>
      <c r="W175" s="22">
        <f t="shared" si="59"/>
        <v>0</v>
      </c>
      <c r="X175" s="22">
        <f t="shared" si="59"/>
        <v>0</v>
      </c>
      <c r="Y175" s="22">
        <f t="shared" si="59"/>
        <v>0</v>
      </c>
      <c r="Z175" s="22">
        <f t="shared" si="59"/>
        <v>0</v>
      </c>
      <c r="AA175" s="22">
        <f t="shared" si="59"/>
        <v>0</v>
      </c>
      <c r="AB175" s="22">
        <f t="shared" si="59"/>
        <v>0</v>
      </c>
      <c r="AC175" s="22" t="e">
        <f t="shared" si="59"/>
        <v>#DIV/0!</v>
      </c>
      <c r="AD175" s="23"/>
      <c r="AE175" s="22">
        <f>AE51/AE149*100</f>
        <v>0</v>
      </c>
      <c r="AF175" s="22">
        <f>AF51/AF149*100</f>
        <v>0</v>
      </c>
      <c r="AG175" s="22">
        <f>AG51/AG149*100</f>
        <v>0</v>
      </c>
      <c r="AH175" s="22">
        <f>AH51/AH149*100</f>
        <v>1.8986406619385343</v>
      </c>
    </row>
    <row r="176" spans="1:34" ht="15">
      <c r="A176" t="s">
        <v>107</v>
      </c>
      <c r="B176" t="s">
        <v>392</v>
      </c>
      <c r="C176" s="22">
        <f aca="true" t="shared" si="60" ref="C176:H176">C52/C149*100</f>
        <v>0</v>
      </c>
      <c r="D176" s="22">
        <f t="shared" si="60"/>
        <v>0</v>
      </c>
      <c r="E176" s="22">
        <f t="shared" si="60"/>
        <v>0</v>
      </c>
      <c r="F176" s="22">
        <f t="shared" si="60"/>
        <v>0</v>
      </c>
      <c r="G176" s="22">
        <f t="shared" si="60"/>
        <v>0</v>
      </c>
      <c r="H176" s="22">
        <f t="shared" si="60"/>
        <v>0</v>
      </c>
      <c r="I176" s="23"/>
      <c r="J176" s="22">
        <f aca="true" t="shared" si="61" ref="J176:AC176">J52/J149*100</f>
        <v>0</v>
      </c>
      <c r="K176" s="22">
        <f t="shared" si="61"/>
        <v>0</v>
      </c>
      <c r="L176" s="22">
        <f t="shared" si="61"/>
        <v>0</v>
      </c>
      <c r="M176" s="22">
        <f t="shared" si="61"/>
        <v>0</v>
      </c>
      <c r="N176" s="22">
        <f t="shared" si="61"/>
        <v>0</v>
      </c>
      <c r="O176" s="22">
        <f t="shared" si="61"/>
        <v>0</v>
      </c>
      <c r="P176" s="22">
        <f t="shared" si="61"/>
        <v>0</v>
      </c>
      <c r="Q176" s="22">
        <f t="shared" si="61"/>
        <v>0</v>
      </c>
      <c r="R176" s="22">
        <f t="shared" si="61"/>
        <v>0</v>
      </c>
      <c r="S176" s="22">
        <f t="shared" si="61"/>
        <v>0</v>
      </c>
      <c r="T176" s="22">
        <f t="shared" si="61"/>
        <v>0</v>
      </c>
      <c r="U176" s="22">
        <f t="shared" si="61"/>
        <v>0</v>
      </c>
      <c r="V176" s="22">
        <f t="shared" si="61"/>
        <v>0</v>
      </c>
      <c r="W176" s="22">
        <f t="shared" si="61"/>
        <v>0</v>
      </c>
      <c r="X176" s="22">
        <f t="shared" si="61"/>
        <v>0</v>
      </c>
      <c r="Y176" s="22">
        <f t="shared" si="61"/>
        <v>0</v>
      </c>
      <c r="Z176" s="22">
        <f t="shared" si="61"/>
        <v>0</v>
      </c>
      <c r="AA176" s="22">
        <f t="shared" si="61"/>
        <v>0.36972148506943553</v>
      </c>
      <c r="AB176" s="22">
        <f t="shared" si="61"/>
        <v>0.3645585671263275</v>
      </c>
      <c r="AC176" s="22" t="e">
        <f t="shared" si="61"/>
        <v>#DIV/0!</v>
      </c>
      <c r="AD176" s="23"/>
      <c r="AE176" s="22">
        <f>AE52/AE149*100</f>
        <v>0</v>
      </c>
      <c r="AF176" s="22">
        <f>AF52/AF149*100</f>
        <v>0</v>
      </c>
      <c r="AG176" s="22">
        <f>AG52/AG149*100</f>
        <v>0</v>
      </c>
      <c r="AH176" s="22">
        <f>AH52/AH149*100</f>
        <v>0</v>
      </c>
    </row>
    <row r="177" spans="1:34" ht="15">
      <c r="A177" t="s">
        <v>66</v>
      </c>
      <c r="B177" t="s">
        <v>392</v>
      </c>
      <c r="C177" s="22">
        <f aca="true" t="shared" si="62" ref="C177:H177">C53/C149*100</f>
        <v>0</v>
      </c>
      <c r="D177" s="22">
        <f t="shared" si="62"/>
        <v>0</v>
      </c>
      <c r="E177" s="22">
        <f t="shared" si="62"/>
        <v>0</v>
      </c>
      <c r="F177" s="22">
        <f t="shared" si="62"/>
        <v>0</v>
      </c>
      <c r="G177" s="22">
        <f t="shared" si="62"/>
        <v>0</v>
      </c>
      <c r="H177" s="22">
        <f t="shared" si="62"/>
        <v>0</v>
      </c>
      <c r="I177" s="23"/>
      <c r="J177" s="22">
        <f aca="true" t="shared" si="63" ref="J177:AC177">J53/J149*100</f>
        <v>0</v>
      </c>
      <c r="K177" s="22">
        <f t="shared" si="63"/>
        <v>0</v>
      </c>
      <c r="L177" s="22">
        <f t="shared" si="63"/>
        <v>0</v>
      </c>
      <c r="M177" s="22">
        <f t="shared" si="63"/>
        <v>0</v>
      </c>
      <c r="N177" s="22">
        <f t="shared" si="63"/>
        <v>0</v>
      </c>
      <c r="O177" s="22">
        <f t="shared" si="63"/>
        <v>0</v>
      </c>
      <c r="P177" s="22">
        <f t="shared" si="63"/>
        <v>0</v>
      </c>
      <c r="Q177" s="22">
        <f t="shared" si="63"/>
        <v>0</v>
      </c>
      <c r="R177" s="22">
        <f t="shared" si="63"/>
        <v>0</v>
      </c>
      <c r="S177" s="22">
        <f t="shared" si="63"/>
        <v>6.929347826086957</v>
      </c>
      <c r="T177" s="22">
        <f t="shared" si="63"/>
        <v>0</v>
      </c>
      <c r="U177" s="22">
        <f t="shared" si="63"/>
        <v>0</v>
      </c>
      <c r="V177" s="22">
        <f t="shared" si="63"/>
        <v>0</v>
      </c>
      <c r="W177" s="22">
        <f t="shared" si="63"/>
        <v>0</v>
      </c>
      <c r="X177" s="22">
        <f t="shared" si="63"/>
        <v>0</v>
      </c>
      <c r="Y177" s="22">
        <f t="shared" si="63"/>
        <v>0</v>
      </c>
      <c r="Z177" s="22">
        <f t="shared" si="63"/>
        <v>0</v>
      </c>
      <c r="AA177" s="22">
        <f t="shared" si="63"/>
        <v>1.6746966222657356</v>
      </c>
      <c r="AB177" s="22">
        <f t="shared" si="63"/>
        <v>1.6841020763987955</v>
      </c>
      <c r="AC177" s="22" t="e">
        <f t="shared" si="63"/>
        <v>#DIV/0!</v>
      </c>
      <c r="AD177" s="23"/>
      <c r="AE177" s="22">
        <f>AE53/AE149*100</f>
        <v>0</v>
      </c>
      <c r="AF177" s="22">
        <f>AF53/AF149*100</f>
        <v>0</v>
      </c>
      <c r="AG177" s="22">
        <f>AG53/AG149*100</f>
        <v>0</v>
      </c>
      <c r="AH177" s="22">
        <f>AH53/AH149*100</f>
        <v>5.87568951930654</v>
      </c>
    </row>
    <row r="178" spans="1:34" ht="15">
      <c r="A178" t="s">
        <v>309</v>
      </c>
      <c r="B178" t="s">
        <v>392</v>
      </c>
      <c r="C178" s="22">
        <f aca="true" t="shared" si="64" ref="C178:H178">C56/C149*100</f>
        <v>0</v>
      </c>
      <c r="D178" s="22">
        <f t="shared" si="64"/>
        <v>0</v>
      </c>
      <c r="E178" s="22">
        <f t="shared" si="64"/>
        <v>0</v>
      </c>
      <c r="F178" s="22">
        <f t="shared" si="64"/>
        <v>0</v>
      </c>
      <c r="G178" s="22">
        <f t="shared" si="64"/>
        <v>0</v>
      </c>
      <c r="H178" s="22">
        <f t="shared" si="64"/>
        <v>0</v>
      </c>
      <c r="I178" s="23"/>
      <c r="J178" s="22">
        <f aca="true" t="shared" si="65" ref="J178:AC178">J56/J149*100</f>
        <v>0</v>
      </c>
      <c r="K178" s="22">
        <f t="shared" si="65"/>
        <v>0</v>
      </c>
      <c r="L178" s="22">
        <f t="shared" si="65"/>
        <v>0</v>
      </c>
      <c r="M178" s="22">
        <f t="shared" si="65"/>
        <v>0</v>
      </c>
      <c r="N178" s="22">
        <f t="shared" si="65"/>
        <v>0</v>
      </c>
      <c r="O178" s="22">
        <f t="shared" si="65"/>
        <v>0</v>
      </c>
      <c r="P178" s="22">
        <f t="shared" si="65"/>
        <v>0</v>
      </c>
      <c r="Q178" s="22">
        <f t="shared" si="65"/>
        <v>0</v>
      </c>
      <c r="R178" s="22">
        <f t="shared" si="65"/>
        <v>0</v>
      </c>
      <c r="S178" s="22">
        <f t="shared" si="65"/>
        <v>0</v>
      </c>
      <c r="T178" s="22">
        <f t="shared" si="65"/>
        <v>0</v>
      </c>
      <c r="U178" s="22">
        <f t="shared" si="65"/>
        <v>0</v>
      </c>
      <c r="V178" s="22">
        <f t="shared" si="65"/>
        <v>0</v>
      </c>
      <c r="W178" s="22">
        <f t="shared" si="65"/>
        <v>0</v>
      </c>
      <c r="X178" s="22">
        <f t="shared" si="65"/>
        <v>0</v>
      </c>
      <c r="Y178" s="22">
        <f t="shared" si="65"/>
        <v>0</v>
      </c>
      <c r="Z178" s="22">
        <f t="shared" si="65"/>
        <v>0</v>
      </c>
      <c r="AA178" s="22">
        <f t="shared" si="65"/>
        <v>11.132867853554222</v>
      </c>
      <c r="AB178" s="22">
        <f t="shared" si="65"/>
        <v>0</v>
      </c>
      <c r="AC178" s="22" t="e">
        <f t="shared" si="65"/>
        <v>#DIV/0!</v>
      </c>
      <c r="AD178" s="23"/>
      <c r="AE178" s="22">
        <f>AE56/AE149*100</f>
        <v>0</v>
      </c>
      <c r="AF178" s="22">
        <f>AF56/AF149*100</f>
        <v>0</v>
      </c>
      <c r="AG178" s="22">
        <f>AG56/AG149*100</f>
        <v>0</v>
      </c>
      <c r="AH178" s="22">
        <f>AH56/AH149*100</f>
        <v>0</v>
      </c>
    </row>
    <row r="179" spans="3:34" ht="15">
      <c r="C179" s="22"/>
      <c r="D179" s="22"/>
      <c r="E179" s="22"/>
      <c r="F179" s="22"/>
      <c r="G179" s="22"/>
      <c r="H179" s="22"/>
      <c r="I179" s="23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3"/>
      <c r="AE179" s="22"/>
      <c r="AF179" s="22"/>
      <c r="AG179" s="22"/>
      <c r="AH179" s="22"/>
    </row>
    <row r="180" spans="1:34" ht="15">
      <c r="A180" s="9" t="s">
        <v>109</v>
      </c>
      <c r="B180" t="s">
        <v>392</v>
      </c>
      <c r="C180" s="22">
        <f aca="true" t="shared" si="66" ref="C180:H180">C58/C149*100</f>
        <v>0</v>
      </c>
      <c r="D180" s="22">
        <f t="shared" si="66"/>
        <v>0</v>
      </c>
      <c r="E180" s="22">
        <f t="shared" si="66"/>
        <v>0</v>
      </c>
      <c r="F180" s="22">
        <f t="shared" si="66"/>
        <v>0</v>
      </c>
      <c r="G180" s="22">
        <f t="shared" si="66"/>
        <v>0</v>
      </c>
      <c r="H180" s="22">
        <f t="shared" si="66"/>
        <v>0</v>
      </c>
      <c r="I180" s="23"/>
      <c r="J180" s="22">
        <f aca="true" t="shared" si="67" ref="J180:AC180">J58/J149*100</f>
        <v>0</v>
      </c>
      <c r="K180" s="22">
        <f t="shared" si="67"/>
        <v>0</v>
      </c>
      <c r="L180" s="22">
        <f t="shared" si="67"/>
        <v>0</v>
      </c>
      <c r="M180" s="22">
        <f t="shared" si="67"/>
        <v>0</v>
      </c>
      <c r="N180" s="22">
        <f t="shared" si="67"/>
        <v>0</v>
      </c>
      <c r="O180" s="22">
        <f t="shared" si="67"/>
        <v>0</v>
      </c>
      <c r="P180" s="22">
        <f t="shared" si="67"/>
        <v>0</v>
      </c>
      <c r="Q180" s="22">
        <f t="shared" si="67"/>
        <v>0</v>
      </c>
      <c r="R180" s="22">
        <f t="shared" si="67"/>
        <v>0</v>
      </c>
      <c r="S180" s="22">
        <f t="shared" si="67"/>
        <v>0</v>
      </c>
      <c r="T180" s="22">
        <f t="shared" si="67"/>
        <v>0</v>
      </c>
      <c r="U180" s="22">
        <f t="shared" si="67"/>
        <v>0</v>
      </c>
      <c r="V180" s="22">
        <f t="shared" si="67"/>
        <v>0</v>
      </c>
      <c r="W180" s="22">
        <f t="shared" si="67"/>
        <v>0</v>
      </c>
      <c r="X180" s="22">
        <f t="shared" si="67"/>
        <v>0</v>
      </c>
      <c r="Y180" s="22">
        <f t="shared" si="67"/>
        <v>0</v>
      </c>
      <c r="Z180" s="22">
        <f t="shared" si="67"/>
        <v>0</v>
      </c>
      <c r="AA180" s="22">
        <f t="shared" si="67"/>
        <v>51.3101280498802</v>
      </c>
      <c r="AB180" s="22">
        <f t="shared" si="67"/>
        <v>0</v>
      </c>
      <c r="AC180" s="22" t="e">
        <f t="shared" si="67"/>
        <v>#DIV/0!</v>
      </c>
      <c r="AD180" s="23"/>
      <c r="AE180" s="22">
        <f>AE58/AE149*100</f>
        <v>0</v>
      </c>
      <c r="AF180" s="22">
        <f>AF58/AF149*100</f>
        <v>0</v>
      </c>
      <c r="AG180" s="22">
        <f>AG58/AG149*100</f>
        <v>0</v>
      </c>
      <c r="AH180" s="22">
        <f>AH58/AH149*100</f>
        <v>0</v>
      </c>
    </row>
    <row r="181" spans="1:34" ht="15">
      <c r="A181" t="s">
        <v>63</v>
      </c>
      <c r="B181" t="s">
        <v>392</v>
      </c>
      <c r="C181" s="22">
        <f aca="true" t="shared" si="68" ref="C181:H181">C59/C149*100</f>
        <v>37.959740702831795</v>
      </c>
      <c r="D181" s="22">
        <f t="shared" si="68"/>
        <v>0</v>
      </c>
      <c r="E181" s="22">
        <f t="shared" si="68"/>
        <v>0</v>
      </c>
      <c r="F181" s="22">
        <f t="shared" si="68"/>
        <v>0</v>
      </c>
      <c r="G181" s="22">
        <f t="shared" si="68"/>
        <v>0</v>
      </c>
      <c r="H181" s="22">
        <f t="shared" si="68"/>
        <v>0</v>
      </c>
      <c r="I181" s="23"/>
      <c r="J181" s="22">
        <f aca="true" t="shared" si="69" ref="J181:AC181">J59/J149*100</f>
        <v>0</v>
      </c>
      <c r="K181" s="22">
        <f t="shared" si="69"/>
        <v>0</v>
      </c>
      <c r="L181" s="22">
        <f t="shared" si="69"/>
        <v>0</v>
      </c>
      <c r="M181" s="22">
        <f t="shared" si="69"/>
        <v>0</v>
      </c>
      <c r="N181" s="22">
        <f t="shared" si="69"/>
        <v>0</v>
      </c>
      <c r="O181" s="22">
        <f t="shared" si="69"/>
        <v>0</v>
      </c>
      <c r="P181" s="22">
        <f t="shared" si="69"/>
        <v>0</v>
      </c>
      <c r="Q181" s="22">
        <f t="shared" si="69"/>
        <v>0</v>
      </c>
      <c r="R181" s="22">
        <f t="shared" si="69"/>
        <v>0</v>
      </c>
      <c r="S181" s="22">
        <f t="shared" si="69"/>
        <v>37.81464530892448</v>
      </c>
      <c r="T181" s="22">
        <f t="shared" si="69"/>
        <v>0</v>
      </c>
      <c r="U181" s="22">
        <f t="shared" si="69"/>
        <v>0</v>
      </c>
      <c r="V181" s="22">
        <f t="shared" si="69"/>
        <v>0</v>
      </c>
      <c r="W181" s="22">
        <f t="shared" si="69"/>
        <v>0</v>
      </c>
      <c r="X181" s="22">
        <f t="shared" si="69"/>
        <v>0</v>
      </c>
      <c r="Y181" s="22">
        <f t="shared" si="69"/>
        <v>0</v>
      </c>
      <c r="Z181" s="22">
        <f t="shared" si="69"/>
        <v>0</v>
      </c>
      <c r="AA181" s="22">
        <f t="shared" si="69"/>
        <v>29.452760672970395</v>
      </c>
      <c r="AB181" s="22">
        <f t="shared" si="69"/>
        <v>30.412902203201774</v>
      </c>
      <c r="AC181" s="22" t="e">
        <f t="shared" si="69"/>
        <v>#DIV/0!</v>
      </c>
      <c r="AD181" s="23"/>
      <c r="AE181" s="22">
        <f>AE59/AE149*100</f>
        <v>0</v>
      </c>
      <c r="AF181" s="22">
        <f>AF59/AF149*100</f>
        <v>0</v>
      </c>
      <c r="AG181" s="22">
        <f>AG59/AG149*100</f>
        <v>0</v>
      </c>
      <c r="AH181" s="22">
        <f>AH59/AH149*100</f>
        <v>40.41814420803782</v>
      </c>
    </row>
    <row r="182" spans="1:34" ht="15">
      <c r="A182" t="s">
        <v>105</v>
      </c>
      <c r="B182" t="s">
        <v>392</v>
      </c>
      <c r="C182" s="22">
        <f aca="true" t="shared" si="70" ref="C182:H182">C60/C149*100</f>
        <v>0</v>
      </c>
      <c r="D182" s="22">
        <f t="shared" si="70"/>
        <v>0</v>
      </c>
      <c r="E182" s="22">
        <f t="shared" si="70"/>
        <v>0</v>
      </c>
      <c r="F182" s="22">
        <f t="shared" si="70"/>
        <v>0</v>
      </c>
      <c r="G182" s="22">
        <f t="shared" si="70"/>
        <v>0</v>
      </c>
      <c r="H182" s="22">
        <f t="shared" si="70"/>
        <v>0</v>
      </c>
      <c r="I182" s="23"/>
      <c r="J182" s="22">
        <f aca="true" t="shared" si="71" ref="J182:AC182">J60/J149*100</f>
        <v>0</v>
      </c>
      <c r="K182" s="22">
        <f t="shared" si="71"/>
        <v>0</v>
      </c>
      <c r="L182" s="22">
        <f t="shared" si="71"/>
        <v>0</v>
      </c>
      <c r="M182" s="22">
        <f t="shared" si="71"/>
        <v>0</v>
      </c>
      <c r="N182" s="22">
        <f t="shared" si="71"/>
        <v>0</v>
      </c>
      <c r="O182" s="22">
        <f t="shared" si="71"/>
        <v>0</v>
      </c>
      <c r="P182" s="22">
        <f t="shared" si="71"/>
        <v>0</v>
      </c>
      <c r="Q182" s="22">
        <f t="shared" si="71"/>
        <v>0</v>
      </c>
      <c r="R182" s="22">
        <f t="shared" si="71"/>
        <v>0</v>
      </c>
      <c r="S182" s="22">
        <f t="shared" si="71"/>
        <v>0</v>
      </c>
      <c r="T182" s="22">
        <f t="shared" si="71"/>
        <v>0</v>
      </c>
      <c r="U182" s="22">
        <f t="shared" si="71"/>
        <v>0</v>
      </c>
      <c r="V182" s="22">
        <f t="shared" si="71"/>
        <v>0</v>
      </c>
      <c r="W182" s="22">
        <f t="shared" si="71"/>
        <v>0</v>
      </c>
      <c r="X182" s="22">
        <f t="shared" si="71"/>
        <v>0</v>
      </c>
      <c r="Y182" s="22">
        <f t="shared" si="71"/>
        <v>0</v>
      </c>
      <c r="Z182" s="22">
        <f t="shared" si="71"/>
        <v>0</v>
      </c>
      <c r="AA182" s="22">
        <f t="shared" si="71"/>
        <v>9.992785922242547</v>
      </c>
      <c r="AB182" s="22">
        <f t="shared" si="71"/>
        <v>7.5566650816294185</v>
      </c>
      <c r="AC182" s="22" t="e">
        <f t="shared" si="71"/>
        <v>#DIV/0!</v>
      </c>
      <c r="AD182" s="23"/>
      <c r="AE182" s="22">
        <f>AE60/AE149*100</f>
        <v>0</v>
      </c>
      <c r="AF182" s="22">
        <f>AF60/AF149*100</f>
        <v>0</v>
      </c>
      <c r="AG182" s="22">
        <f>AG60/AG149*100</f>
        <v>0</v>
      </c>
      <c r="AH182" s="22">
        <f>AH60/AH149*100</f>
        <v>0</v>
      </c>
    </row>
    <row r="183" spans="1:34" ht="15">
      <c r="A183" t="s">
        <v>106</v>
      </c>
      <c r="B183" t="s">
        <v>392</v>
      </c>
      <c r="C183" s="22">
        <f aca="true" t="shared" si="72" ref="C183:H183">C61/C149*100</f>
        <v>0</v>
      </c>
      <c r="D183" s="22">
        <f t="shared" si="72"/>
        <v>0</v>
      </c>
      <c r="E183" s="22">
        <f t="shared" si="72"/>
        <v>3.821083389525736</v>
      </c>
      <c r="F183" s="22">
        <f t="shared" si="72"/>
        <v>0</v>
      </c>
      <c r="G183" s="22">
        <f t="shared" si="72"/>
        <v>0</v>
      </c>
      <c r="H183" s="22">
        <f t="shared" si="72"/>
        <v>0</v>
      </c>
      <c r="I183" s="23"/>
      <c r="J183" s="22">
        <f aca="true" t="shared" si="73" ref="J183:AC183">J61/J149*100</f>
        <v>0</v>
      </c>
      <c r="K183" s="22">
        <f t="shared" si="73"/>
        <v>0</v>
      </c>
      <c r="L183" s="22">
        <f t="shared" si="73"/>
        <v>0</v>
      </c>
      <c r="M183" s="22">
        <f t="shared" si="73"/>
        <v>0</v>
      </c>
      <c r="N183" s="22">
        <f t="shared" si="73"/>
        <v>0</v>
      </c>
      <c r="O183" s="22">
        <f t="shared" si="73"/>
        <v>0</v>
      </c>
      <c r="P183" s="22">
        <f t="shared" si="73"/>
        <v>0</v>
      </c>
      <c r="Q183" s="22">
        <f t="shared" si="73"/>
        <v>0</v>
      </c>
      <c r="R183" s="22">
        <f t="shared" si="73"/>
        <v>0</v>
      </c>
      <c r="S183" s="22">
        <f t="shared" si="73"/>
        <v>0</v>
      </c>
      <c r="T183" s="22">
        <f t="shared" si="73"/>
        <v>0</v>
      </c>
      <c r="U183" s="22">
        <f t="shared" si="73"/>
        <v>0</v>
      </c>
      <c r="V183" s="22">
        <f t="shared" si="73"/>
        <v>0</v>
      </c>
      <c r="W183" s="22">
        <f t="shared" si="73"/>
        <v>0</v>
      </c>
      <c r="X183" s="22">
        <f t="shared" si="73"/>
        <v>0</v>
      </c>
      <c r="Y183" s="22">
        <f t="shared" si="73"/>
        <v>0</v>
      </c>
      <c r="Z183" s="22">
        <f t="shared" si="73"/>
        <v>0</v>
      </c>
      <c r="AA183" s="22">
        <f t="shared" si="73"/>
        <v>0.11078762270373328</v>
      </c>
      <c r="AB183" s="22">
        <f t="shared" si="73"/>
        <v>0.10401806942463149</v>
      </c>
      <c r="AC183" s="22" t="e">
        <f t="shared" si="73"/>
        <v>#DIV/0!</v>
      </c>
      <c r="AD183" s="23"/>
      <c r="AE183" s="22">
        <f>AE61/AE149*100</f>
        <v>0</v>
      </c>
      <c r="AF183" s="22">
        <f>AF61/AF149*100</f>
        <v>0</v>
      </c>
      <c r="AG183" s="22">
        <f>AG61/AG149*100</f>
        <v>0</v>
      </c>
      <c r="AH183" s="22">
        <f>AH61/AH149*100</f>
        <v>0</v>
      </c>
    </row>
    <row r="184" spans="1:34" ht="15">
      <c r="A184" t="s">
        <v>308</v>
      </c>
      <c r="B184" t="s">
        <v>392</v>
      </c>
      <c r="C184" s="22">
        <f aca="true" t="shared" si="74" ref="C184:H184">C63/C149*100</f>
        <v>0.736949846468782</v>
      </c>
      <c r="D184" s="22">
        <f t="shared" si="74"/>
        <v>0</v>
      </c>
      <c r="E184" s="22">
        <f t="shared" si="74"/>
        <v>0</v>
      </c>
      <c r="F184" s="22">
        <f t="shared" si="74"/>
        <v>0</v>
      </c>
      <c r="G184" s="22">
        <f t="shared" si="74"/>
        <v>0</v>
      </c>
      <c r="H184" s="22">
        <f t="shared" si="74"/>
        <v>0</v>
      </c>
      <c r="I184" s="23"/>
      <c r="J184" s="22">
        <f aca="true" t="shared" si="75" ref="J184:AC184">J63/J149*100</f>
        <v>0</v>
      </c>
      <c r="K184" s="22">
        <f t="shared" si="75"/>
        <v>0</v>
      </c>
      <c r="L184" s="22">
        <f t="shared" si="75"/>
        <v>0</v>
      </c>
      <c r="M184" s="22">
        <f t="shared" si="75"/>
        <v>0</v>
      </c>
      <c r="N184" s="22">
        <f t="shared" si="75"/>
        <v>0</v>
      </c>
      <c r="O184" s="22">
        <f t="shared" si="75"/>
        <v>0</v>
      </c>
      <c r="P184" s="22">
        <f t="shared" si="75"/>
        <v>0</v>
      </c>
      <c r="Q184" s="22">
        <f t="shared" si="75"/>
        <v>0</v>
      </c>
      <c r="R184" s="22">
        <f t="shared" si="75"/>
        <v>0</v>
      </c>
      <c r="S184" s="22">
        <f t="shared" si="75"/>
        <v>10.175915331807781</v>
      </c>
      <c r="T184" s="22">
        <f t="shared" si="75"/>
        <v>0</v>
      </c>
      <c r="U184" s="22">
        <f t="shared" si="75"/>
        <v>0</v>
      </c>
      <c r="V184" s="22">
        <f t="shared" si="75"/>
        <v>0</v>
      </c>
      <c r="W184" s="22">
        <f t="shared" si="75"/>
        <v>7.204243129024023</v>
      </c>
      <c r="X184" s="22">
        <f t="shared" si="75"/>
        <v>9.999507898233356</v>
      </c>
      <c r="Y184" s="22">
        <f t="shared" si="75"/>
        <v>8.23005265289591</v>
      </c>
      <c r="Z184" s="22">
        <f t="shared" si="75"/>
        <v>8.267716535433072</v>
      </c>
      <c r="AA184" s="22">
        <f t="shared" si="75"/>
        <v>11.753793831963517</v>
      </c>
      <c r="AB184" s="22">
        <f t="shared" si="75"/>
        <v>0</v>
      </c>
      <c r="AC184" s="22" t="e">
        <f t="shared" si="75"/>
        <v>#DIV/0!</v>
      </c>
      <c r="AD184" s="23"/>
      <c r="AE184" s="22">
        <f>AE63/AE149*100</f>
        <v>0</v>
      </c>
      <c r="AF184" s="22">
        <f>AF63/AF149*100</f>
        <v>0</v>
      </c>
      <c r="AG184" s="22">
        <f>AG63/AG149*100</f>
        <v>0</v>
      </c>
      <c r="AH184" s="22">
        <f>AH63/AH149*100</f>
        <v>8.976063829787234</v>
      </c>
    </row>
    <row r="185" spans="3:34" ht="15">
      <c r="C185" s="22"/>
      <c r="D185" s="22"/>
      <c r="E185" s="22"/>
      <c r="F185" s="22"/>
      <c r="G185" s="22"/>
      <c r="H185" s="22"/>
      <c r="I185" s="23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3"/>
      <c r="AE185" s="24"/>
      <c r="AF185" s="22"/>
      <c r="AG185" s="22"/>
      <c r="AH185" s="22"/>
    </row>
    <row r="186" spans="3:34" ht="15">
      <c r="C186" s="22"/>
      <c r="D186" s="22"/>
      <c r="E186" s="22"/>
      <c r="F186" s="22"/>
      <c r="G186" s="22"/>
      <c r="H186" s="22"/>
      <c r="I186" s="23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3"/>
      <c r="AE186" s="24"/>
      <c r="AF186" s="22"/>
      <c r="AG186" s="22"/>
      <c r="AH186" s="22"/>
    </row>
    <row r="187" spans="3:34" ht="15">
      <c r="C187" s="6"/>
      <c r="D187" s="6"/>
      <c r="E187" s="6"/>
      <c r="F187" s="6"/>
      <c r="G187" s="6"/>
      <c r="H187" s="6"/>
      <c r="I187" s="2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20"/>
      <c r="AE187" s="21"/>
      <c r="AF187" s="6"/>
      <c r="AG187" s="6"/>
      <c r="AH187" s="6"/>
    </row>
    <row r="188" s="9" customFormat="1" ht="15"/>
    <row r="189" spans="1:34" ht="15">
      <c r="A189" t="s">
        <v>368</v>
      </c>
      <c r="B189" t="s">
        <v>356</v>
      </c>
      <c r="C189" t="s">
        <v>369</v>
      </c>
      <c r="D189" t="s">
        <v>357</v>
      </c>
      <c r="E189" t="s">
        <v>358</v>
      </c>
      <c r="F189" t="s">
        <v>393</v>
      </c>
      <c r="G189" t="s">
        <v>359</v>
      </c>
      <c r="H189" t="s">
        <v>360</v>
      </c>
      <c r="J189" t="s">
        <v>361</v>
      </c>
      <c r="K189" t="s">
        <v>361</v>
      </c>
      <c r="L189" t="s">
        <v>361</v>
      </c>
      <c r="O189" t="s">
        <v>361</v>
      </c>
      <c r="P189" t="s">
        <v>361</v>
      </c>
      <c r="Q189" t="s">
        <v>365</v>
      </c>
      <c r="R189" t="s">
        <v>363</v>
      </c>
      <c r="S189" t="s">
        <v>361</v>
      </c>
      <c r="T189" t="s">
        <v>361</v>
      </c>
      <c r="U189" t="s">
        <v>361</v>
      </c>
      <c r="V189" t="s">
        <v>361</v>
      </c>
      <c r="AA189" t="s">
        <v>364</v>
      </c>
      <c r="AB189" t="s">
        <v>362</v>
      </c>
      <c r="AC189" t="s">
        <v>363</v>
      </c>
      <c r="AE189" s="11" t="s">
        <v>375</v>
      </c>
      <c r="AG189" t="s">
        <v>361</v>
      </c>
      <c r="AH189" t="s">
        <v>361</v>
      </c>
    </row>
    <row r="190" spans="1:34" ht="15">
      <c r="A190" t="s">
        <v>347</v>
      </c>
      <c r="B190" t="s">
        <v>355</v>
      </c>
      <c r="C190">
        <v>4.765</v>
      </c>
      <c r="D190" s="6">
        <v>7.5</v>
      </c>
      <c r="E190" s="6">
        <v>10.4</v>
      </c>
      <c r="F190">
        <v>12.4</v>
      </c>
      <c r="G190">
        <v>19.6</v>
      </c>
      <c r="H190">
        <v>19.5</v>
      </c>
      <c r="J190">
        <v>5.68</v>
      </c>
      <c r="K190">
        <v>5.68</v>
      </c>
      <c r="L190">
        <v>5.68</v>
      </c>
      <c r="O190">
        <v>5.68</v>
      </c>
      <c r="P190">
        <v>5.68</v>
      </c>
      <c r="Q190">
        <v>9.625</v>
      </c>
      <c r="R190">
        <v>15.785</v>
      </c>
      <c r="S190">
        <v>5.68</v>
      </c>
      <c r="T190">
        <v>5.68</v>
      </c>
      <c r="U190">
        <v>5.68</v>
      </c>
      <c r="V190">
        <v>5.68</v>
      </c>
      <c r="AA190">
        <v>12.701</v>
      </c>
      <c r="AB190">
        <v>18.191</v>
      </c>
      <c r="AC190">
        <v>15.785</v>
      </c>
      <c r="AE190" s="11">
        <v>6.895</v>
      </c>
      <c r="AG190">
        <v>5.68</v>
      </c>
      <c r="AH190">
        <v>5.68</v>
      </c>
    </row>
    <row r="191" spans="1:34" ht="15">
      <c r="A191" t="s">
        <v>348</v>
      </c>
      <c r="B191" t="s">
        <v>355</v>
      </c>
      <c r="C191">
        <v>1.46</v>
      </c>
      <c r="D191">
        <v>2.75</v>
      </c>
      <c r="E191">
        <v>4.3</v>
      </c>
      <c r="F191">
        <v>5.2</v>
      </c>
      <c r="G191">
        <v>9.6</v>
      </c>
      <c r="H191">
        <v>12.7</v>
      </c>
      <c r="J191">
        <v>2.341</v>
      </c>
      <c r="K191">
        <v>2.341</v>
      </c>
      <c r="L191">
        <v>2.341</v>
      </c>
      <c r="O191">
        <v>2.341</v>
      </c>
      <c r="P191">
        <v>2.341</v>
      </c>
      <c r="Q191">
        <v>4.7</v>
      </c>
      <c r="R191">
        <v>8.959</v>
      </c>
      <c r="S191">
        <v>2.341</v>
      </c>
      <c r="T191">
        <v>2.341</v>
      </c>
      <c r="U191">
        <v>2.341</v>
      </c>
      <c r="V191">
        <v>2.341</v>
      </c>
      <c r="AA191">
        <v>6039</v>
      </c>
      <c r="AB191">
        <v>7.348</v>
      </c>
      <c r="AC191">
        <v>8.959</v>
      </c>
      <c r="AE191" s="11">
        <v>1.8</v>
      </c>
      <c r="AG191">
        <v>2.341</v>
      </c>
      <c r="AH191">
        <v>2.341</v>
      </c>
    </row>
    <row r="192" spans="1:34" ht="15">
      <c r="A192" t="s">
        <v>349</v>
      </c>
      <c r="B192" t="s">
        <v>355</v>
      </c>
      <c r="C192">
        <v>2.02</v>
      </c>
      <c r="D192">
        <v>3.55</v>
      </c>
      <c r="E192">
        <v>6.05</v>
      </c>
      <c r="F192">
        <v>7</v>
      </c>
      <c r="G192">
        <v>0</v>
      </c>
      <c r="H192">
        <v>15.84</v>
      </c>
      <c r="J192">
        <v>3.081</v>
      </c>
      <c r="K192">
        <v>3.081</v>
      </c>
      <c r="L192">
        <v>3.081</v>
      </c>
      <c r="O192">
        <v>3.081</v>
      </c>
      <c r="P192">
        <v>3.081</v>
      </c>
      <c r="Q192">
        <v>8.45</v>
      </c>
      <c r="R192">
        <v>10.659</v>
      </c>
      <c r="S192">
        <v>3.081</v>
      </c>
      <c r="T192">
        <v>3.081</v>
      </c>
      <c r="U192">
        <v>3.081</v>
      </c>
      <c r="V192">
        <v>3.081</v>
      </c>
      <c r="AA192">
        <v>8311</v>
      </c>
      <c r="AB192">
        <v>9.072</v>
      </c>
      <c r="AC192">
        <v>10.659</v>
      </c>
      <c r="AE192" s="11">
        <v>2.15</v>
      </c>
      <c r="AG192">
        <v>3.081</v>
      </c>
      <c r="AH192">
        <v>3.081</v>
      </c>
    </row>
    <row r="193" spans="1:34" ht="15">
      <c r="A193" t="s">
        <v>350</v>
      </c>
      <c r="B193" t="s">
        <v>354</v>
      </c>
      <c r="C193">
        <v>650</v>
      </c>
      <c r="D193">
        <v>560</v>
      </c>
      <c r="E193">
        <v>2100</v>
      </c>
      <c r="F193">
        <v>2700</v>
      </c>
      <c r="G193">
        <v>3000</v>
      </c>
      <c r="H193">
        <v>3900</v>
      </c>
      <c r="J193">
        <v>1200</v>
      </c>
      <c r="K193">
        <v>1200</v>
      </c>
      <c r="L193">
        <v>1200</v>
      </c>
      <c r="O193">
        <v>1200</v>
      </c>
      <c r="P193">
        <v>1200</v>
      </c>
      <c r="Q193">
        <v>3700</v>
      </c>
      <c r="R193">
        <v>2500</v>
      </c>
      <c r="S193">
        <v>1200</v>
      </c>
      <c r="T193">
        <v>1200</v>
      </c>
      <c r="U193">
        <v>1200</v>
      </c>
      <c r="V193">
        <v>1200</v>
      </c>
      <c r="AA193">
        <v>2817</v>
      </c>
      <c r="AB193">
        <v>3220</v>
      </c>
      <c r="AC193">
        <v>2500</v>
      </c>
      <c r="AE193" s="11">
        <v>834</v>
      </c>
      <c r="AG193">
        <v>1200</v>
      </c>
      <c r="AH193">
        <v>1200</v>
      </c>
    </row>
    <row r="194" spans="1:34" ht="15">
      <c r="A194" t="s">
        <v>351</v>
      </c>
      <c r="B194" t="s">
        <v>354</v>
      </c>
      <c r="C194">
        <v>230</v>
      </c>
      <c r="D194">
        <v>195</v>
      </c>
      <c r="E194">
        <v>690</v>
      </c>
      <c r="F194">
        <v>945</v>
      </c>
      <c r="G194">
        <v>1050</v>
      </c>
      <c r="H194">
        <v>1365</v>
      </c>
      <c r="J194">
        <v>420</v>
      </c>
      <c r="K194">
        <v>420</v>
      </c>
      <c r="L194">
        <v>420</v>
      </c>
      <c r="O194">
        <v>420</v>
      </c>
      <c r="P194">
        <v>420</v>
      </c>
      <c r="Q194">
        <v>900</v>
      </c>
      <c r="R194">
        <v>875</v>
      </c>
      <c r="S194">
        <v>420</v>
      </c>
      <c r="T194">
        <v>420</v>
      </c>
      <c r="U194">
        <v>420</v>
      </c>
      <c r="V194">
        <v>420</v>
      </c>
      <c r="AA194">
        <v>644</v>
      </c>
      <c r="AB194">
        <v>1130</v>
      </c>
      <c r="AC194">
        <v>875</v>
      </c>
      <c r="AE194" s="11">
        <v>300</v>
      </c>
      <c r="AG194">
        <v>420</v>
      </c>
      <c r="AH194">
        <v>420</v>
      </c>
    </row>
    <row r="195" spans="1:34" ht="15">
      <c r="A195" t="s">
        <v>352</v>
      </c>
      <c r="B195" t="s">
        <v>121</v>
      </c>
      <c r="D195">
        <v>35</v>
      </c>
      <c r="E195">
        <v>65</v>
      </c>
      <c r="F195">
        <v>70</v>
      </c>
      <c r="G195">
        <v>111</v>
      </c>
      <c r="H195">
        <v>130</v>
      </c>
      <c r="J195">
        <v>20</v>
      </c>
      <c r="K195">
        <v>20</v>
      </c>
      <c r="L195">
        <v>20</v>
      </c>
      <c r="O195">
        <v>20</v>
      </c>
      <c r="P195">
        <v>20</v>
      </c>
      <c r="Q195">
        <v>63</v>
      </c>
      <c r="R195">
        <v>82</v>
      </c>
      <c r="S195">
        <v>20</v>
      </c>
      <c r="T195">
        <v>20</v>
      </c>
      <c r="U195">
        <v>20</v>
      </c>
      <c r="V195">
        <v>20</v>
      </c>
      <c r="AA195">
        <v>72</v>
      </c>
      <c r="AB195">
        <v>117</v>
      </c>
      <c r="AC195">
        <v>82</v>
      </c>
      <c r="AE195" s="11">
        <v>211</v>
      </c>
      <c r="AG195">
        <v>20</v>
      </c>
      <c r="AH195">
        <v>20</v>
      </c>
    </row>
    <row r="196" spans="1:34" ht="15">
      <c r="A196" t="s">
        <v>353</v>
      </c>
      <c r="B196" t="s">
        <v>121</v>
      </c>
      <c r="D196">
        <v>30</v>
      </c>
      <c r="E196">
        <v>56</v>
      </c>
      <c r="F196">
        <v>61</v>
      </c>
      <c r="G196">
        <v>82</v>
      </c>
      <c r="H196">
        <v>108</v>
      </c>
      <c r="J196">
        <v>20</v>
      </c>
      <c r="K196">
        <v>20</v>
      </c>
      <c r="L196">
        <v>20</v>
      </c>
      <c r="O196">
        <v>20</v>
      </c>
      <c r="P196">
        <v>20</v>
      </c>
      <c r="Q196">
        <v>63</v>
      </c>
      <c r="R196">
        <v>74</v>
      </c>
      <c r="S196">
        <v>20</v>
      </c>
      <c r="T196">
        <v>20</v>
      </c>
      <c r="U196">
        <v>20</v>
      </c>
      <c r="V196">
        <v>20</v>
      </c>
      <c r="AA196">
        <v>62.4</v>
      </c>
      <c r="AB196">
        <v>111</v>
      </c>
      <c r="AC196">
        <v>74</v>
      </c>
      <c r="AE196" s="11">
        <v>33</v>
      </c>
      <c r="AG196">
        <v>20</v>
      </c>
      <c r="AH196">
        <v>20</v>
      </c>
    </row>
    <row r="199" spans="1:34" ht="15">
      <c r="A199" t="s">
        <v>366</v>
      </c>
      <c r="B199" t="s">
        <v>192</v>
      </c>
      <c r="C199" s="17"/>
      <c r="D199" s="17">
        <f aca="true" t="shared" si="76" ref="D199:H200">D125/D195</f>
        <v>177.14285714285714</v>
      </c>
      <c r="E199" s="17">
        <f t="shared" si="76"/>
        <v>103.58461538461539</v>
      </c>
      <c r="F199" s="17">
        <f t="shared" si="76"/>
        <v>157.97142857142856</v>
      </c>
      <c r="G199" s="17">
        <f t="shared" si="76"/>
        <v>121.29729729729729</v>
      </c>
      <c r="H199" s="17">
        <f t="shared" si="76"/>
        <v>146.15384615384616</v>
      </c>
      <c r="I199" s="18"/>
      <c r="J199" s="17">
        <f aca="true" t="shared" si="77" ref="J199:AC199">J125/J195</f>
        <v>0</v>
      </c>
      <c r="K199" s="17">
        <f t="shared" si="77"/>
        <v>230.45</v>
      </c>
      <c r="L199" s="17">
        <f t="shared" si="77"/>
        <v>245.5</v>
      </c>
      <c r="M199" s="17" t="e">
        <f t="shared" si="77"/>
        <v>#DIV/0!</v>
      </c>
      <c r="N199" s="17" t="e">
        <f t="shared" si="77"/>
        <v>#DIV/0!</v>
      </c>
      <c r="O199" s="17">
        <f>O125/O195</f>
        <v>0</v>
      </c>
      <c r="P199" s="17">
        <f t="shared" si="77"/>
        <v>378.7</v>
      </c>
      <c r="Q199" s="17">
        <f t="shared" si="77"/>
        <v>0</v>
      </c>
      <c r="R199" s="17">
        <f t="shared" si="77"/>
        <v>0</v>
      </c>
      <c r="S199" s="17">
        <f t="shared" si="77"/>
        <v>0</v>
      </c>
      <c r="T199" s="17">
        <f t="shared" si="77"/>
        <v>0</v>
      </c>
      <c r="U199" s="17">
        <f t="shared" si="77"/>
        <v>0</v>
      </c>
      <c r="V199" s="17">
        <f t="shared" si="77"/>
        <v>0</v>
      </c>
      <c r="W199" s="17" t="e">
        <f t="shared" si="77"/>
        <v>#DIV/0!</v>
      </c>
      <c r="X199" s="17" t="e">
        <f t="shared" si="77"/>
        <v>#DIV/0!</v>
      </c>
      <c r="Y199" s="17" t="e">
        <f t="shared" si="77"/>
        <v>#DIV/0!</v>
      </c>
      <c r="Z199" s="17" t="e">
        <f t="shared" si="77"/>
        <v>#DIV/0!</v>
      </c>
      <c r="AA199" s="17">
        <f t="shared" si="77"/>
        <v>0</v>
      </c>
      <c r="AB199" s="17">
        <f t="shared" si="77"/>
        <v>153.4188034188034</v>
      </c>
      <c r="AC199" s="17">
        <f t="shared" si="77"/>
        <v>218.90243902439025</v>
      </c>
      <c r="AD199" s="18"/>
      <c r="AE199" s="19">
        <f aca="true" t="shared" si="78" ref="AE199:AH200">AE125/AE195</f>
        <v>0</v>
      </c>
      <c r="AF199" s="17" t="e">
        <f t="shared" si="78"/>
        <v>#DIV/0!</v>
      </c>
      <c r="AG199" s="17">
        <f t="shared" si="78"/>
        <v>0</v>
      </c>
      <c r="AH199" s="17">
        <f t="shared" si="78"/>
        <v>0</v>
      </c>
    </row>
    <row r="200" spans="1:34" ht="15">
      <c r="A200" t="s">
        <v>367</v>
      </c>
      <c r="B200" t="s">
        <v>192</v>
      </c>
      <c r="C200" s="17"/>
      <c r="D200" s="17">
        <f t="shared" si="76"/>
        <v>97.5</v>
      </c>
      <c r="E200" s="17">
        <f t="shared" si="76"/>
        <v>52.232142857142854</v>
      </c>
      <c r="F200" s="17">
        <f t="shared" si="76"/>
        <v>49.01639344262295</v>
      </c>
      <c r="G200" s="17">
        <f t="shared" si="76"/>
        <v>48.51219512195122</v>
      </c>
      <c r="H200" s="17">
        <f t="shared" si="76"/>
        <v>51.851851851851855</v>
      </c>
      <c r="I200" s="18"/>
      <c r="J200" s="17">
        <f aca="true" t="shared" si="79" ref="J200:AC200">J126/J196</f>
        <v>0</v>
      </c>
      <c r="K200" s="17">
        <f t="shared" si="79"/>
        <v>0</v>
      </c>
      <c r="L200" s="17">
        <f t="shared" si="79"/>
        <v>103.35</v>
      </c>
      <c r="M200" s="17" t="e">
        <f t="shared" si="79"/>
        <v>#DIV/0!</v>
      </c>
      <c r="N200" s="17" t="e">
        <f t="shared" si="79"/>
        <v>#DIV/0!</v>
      </c>
      <c r="O200" s="17">
        <f>O126/O196</f>
        <v>106</v>
      </c>
      <c r="P200" s="17">
        <f t="shared" si="79"/>
        <v>140.9</v>
      </c>
      <c r="Q200" s="17">
        <f t="shared" si="79"/>
        <v>73.01587301587301</v>
      </c>
      <c r="R200" s="17">
        <f t="shared" si="79"/>
        <v>0</v>
      </c>
      <c r="S200" s="17">
        <f t="shared" si="79"/>
        <v>0</v>
      </c>
      <c r="T200" s="17">
        <f t="shared" si="79"/>
        <v>0</v>
      </c>
      <c r="U200" s="17">
        <f t="shared" si="79"/>
        <v>0</v>
      </c>
      <c r="V200" s="17">
        <f t="shared" si="79"/>
        <v>0</v>
      </c>
      <c r="W200" s="17" t="e">
        <f t="shared" si="79"/>
        <v>#DIV/0!</v>
      </c>
      <c r="X200" s="17" t="e">
        <f t="shared" si="79"/>
        <v>#DIV/0!</v>
      </c>
      <c r="Y200" s="17" t="e">
        <f t="shared" si="79"/>
        <v>#DIV/0!</v>
      </c>
      <c r="Z200" s="17" t="e">
        <f t="shared" si="79"/>
        <v>#DIV/0!</v>
      </c>
      <c r="AA200" s="17">
        <f t="shared" si="79"/>
        <v>288.46153846153845</v>
      </c>
      <c r="AB200" s="17">
        <f t="shared" si="79"/>
        <v>70.09909909909909</v>
      </c>
      <c r="AC200" s="17">
        <f t="shared" si="79"/>
        <v>105.14864864864865</v>
      </c>
      <c r="AD200" s="18"/>
      <c r="AE200" s="19">
        <f t="shared" si="78"/>
        <v>0</v>
      </c>
      <c r="AF200" s="17" t="e">
        <f t="shared" si="78"/>
        <v>#DIV/0!</v>
      </c>
      <c r="AG200" s="17">
        <f t="shared" si="78"/>
        <v>300</v>
      </c>
      <c r="AH200" s="17">
        <f t="shared" si="78"/>
        <v>0</v>
      </c>
    </row>
  </sheetData>
  <sheetProtection/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 Windows</cp:lastModifiedBy>
  <dcterms:created xsi:type="dcterms:W3CDTF">2012-05-22T16:44:20Z</dcterms:created>
  <dcterms:modified xsi:type="dcterms:W3CDTF">2017-08-27T04:33:27Z</dcterms:modified>
  <cp:category/>
  <cp:version/>
  <cp:contentType/>
  <cp:contentStatus/>
</cp:coreProperties>
</file>